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09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vunl.sharepoint.com/sites/BETA-ODZ-FGAmanagement/Shared Documents/ONWAR/Website/2024/"/>
    </mc:Choice>
  </mc:AlternateContent>
  <xr:revisionPtr revIDLastSave="5" documentId="8_{61A8E006-1829-B54F-B7AA-5F3FB32582F4}" xr6:coauthVersionLast="47" xr6:coauthVersionMax="47" xr10:uidLastSave="{7C0B9F53-155C-7044-AF9C-6B52399CAA49}"/>
  <bookViews>
    <workbookView xWindow="-18060" yWindow="-21100" windowWidth="31980" windowHeight="16360" activeTab="4" xr2:uid="{00000000-000D-0000-FFFF-FFFF00000000}"/>
  </bookViews>
  <sheets>
    <sheet name="INFO SHEET" sheetId="9" r:id="rId1"/>
    <sheet name="4yearPhD" sheetId="5" r:id="rId2"/>
    <sheet name="3yearPhD" sheetId="8" r:id="rId3"/>
    <sheet name="Courses done" sheetId="6" r:id="rId4"/>
    <sheet name="Covid Comp tool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3" i="5" l="1" a="1"/>
  <c r="F33" i="5" s="1"/>
  <c r="B3" i="3"/>
  <c r="D47" i="8"/>
  <c r="D39" i="8"/>
  <c r="D12" i="8"/>
  <c r="C12" i="8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B2" i="3"/>
  <c r="D47" i="5"/>
  <c r="D39" i="5"/>
  <c r="D12" i="5"/>
  <c r="C12" i="5"/>
  <c r="C3" i="3"/>
  <c r="F3" i="3" s="1"/>
  <c r="C2" i="3"/>
  <c r="F2" i="3" s="1"/>
  <c r="G3" i="3" l="1"/>
  <c r="D29" i="8" s="1"/>
  <c r="D30" i="8" s="1"/>
  <c r="D50" i="8" s="1"/>
  <c r="G2" i="3"/>
  <c r="D29" i="5" l="1"/>
  <c r="D30" i="5" l="1"/>
  <c r="D50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<sst xmlns="http://schemas.openxmlformats.org/spreadsheetml/2006/main" count="164" uniqueCount="99">
  <si>
    <t>Hours</t>
  </si>
  <si>
    <t>Experimental neurophysiology</t>
  </si>
  <si>
    <t>Cognitive neuroscience</t>
  </si>
  <si>
    <t>Grant writing</t>
  </si>
  <si>
    <t>Neuropsychopharmacology</t>
  </si>
  <si>
    <t>Functional neuroanatomy</t>
  </si>
  <si>
    <t>Swammerdam Lectures</t>
  </si>
  <si>
    <t>total</t>
  </si>
  <si>
    <t>Required</t>
  </si>
  <si>
    <t>Done</t>
  </si>
  <si>
    <t>Attendance of annual meetings ONWAR/RMI</t>
  </si>
  <si>
    <t>Introductory course ONWAR/RMI</t>
  </si>
  <si>
    <t>Year</t>
  </si>
  <si>
    <t>Total</t>
  </si>
  <si>
    <t xml:space="preserve">TOTAL NUMBER OF HOURS </t>
  </si>
  <si>
    <t>Degenerative diseases of the nervous system</t>
  </si>
  <si>
    <t>Imaging life at the molecular level</t>
  </si>
  <si>
    <t>Current Issues in Clinical Neuroscience, focussing on advances in brain MRI (full course)</t>
  </si>
  <si>
    <t>4 yrs PhD</t>
  </si>
  <si>
    <t>Courses organized by ONWAR (at least 80 hours)</t>
  </si>
  <si>
    <t>Courses organized by ONWAR or other neuroscience institutes (at least 80 hours)</t>
  </si>
  <si>
    <t>Extra courses (at least 100 hours)</t>
  </si>
  <si>
    <t>Masterclasses ONWAR</t>
  </si>
  <si>
    <t>Programming in Matlab</t>
  </si>
  <si>
    <t>Career event ONWAR</t>
  </si>
  <si>
    <t>Molecular neurobiology and genetics</t>
  </si>
  <si>
    <t>Python in Science</t>
  </si>
  <si>
    <t xml:space="preserve">ONWAR-teaching program </t>
  </si>
  <si>
    <t>Hours worth</t>
  </si>
  <si>
    <t>Hours done</t>
  </si>
  <si>
    <t>Enough Neuroscience hours?</t>
  </si>
  <si>
    <t>4-year contract</t>
  </si>
  <si>
    <t>3-year contract</t>
  </si>
  <si>
    <t>Start date PhD</t>
  </si>
  <si>
    <t xml:space="preserve">End date </t>
  </si>
  <si>
    <t xml:space="preserve">COVID start </t>
  </si>
  <si>
    <t xml:space="preserve">COVID end </t>
  </si>
  <si>
    <t>COVID-impact (months)</t>
  </si>
  <si>
    <t xml:space="preserve">Compensation (hours) </t>
  </si>
  <si>
    <t>What is the start date of your PhD (4 year trajectory)</t>
  </si>
  <si>
    <t>What is the start date of your PhD (3 year trajectory)</t>
  </si>
  <si>
    <t>dd/mm/yyyy</t>
  </si>
  <si>
    <r>
      <t xml:space="preserve">Other: </t>
    </r>
    <r>
      <rPr>
        <i/>
        <sz val="10"/>
        <rFont val="Arial"/>
        <family val="2"/>
      </rPr>
      <t>fill in here</t>
    </r>
  </si>
  <si>
    <t>Covid Compensation hours</t>
  </si>
  <si>
    <t>3 yrs PhD</t>
  </si>
  <si>
    <t xml:space="preserve">Courses done </t>
  </si>
  <si>
    <t xml:space="preserve">Course name </t>
  </si>
  <si>
    <t xml:space="preserve">year </t>
  </si>
  <si>
    <t>Date:</t>
  </si>
  <si>
    <t>!Always fill in start-date</t>
  </si>
  <si>
    <t xml:space="preserve">ONWAR rules </t>
  </si>
  <si>
    <t>minimum 80</t>
  </si>
  <si>
    <t>minimum 160</t>
  </si>
  <si>
    <t>For more information see www.onwar.nl</t>
  </si>
  <si>
    <t xml:space="preserve">How to use this excel form </t>
  </si>
  <si>
    <t>In the green outlined cells you can fill in the hours you spend on a course</t>
  </si>
  <si>
    <t xml:space="preserve">Courses </t>
  </si>
  <si>
    <t>Other activities</t>
  </si>
  <si>
    <t>Introductory course</t>
  </si>
  <si>
    <t>Swammerdam lectures</t>
  </si>
  <si>
    <t xml:space="preserve">Annual meetings </t>
  </si>
  <si>
    <t>Total courses</t>
  </si>
  <si>
    <t>Neuroscience courses</t>
  </si>
  <si>
    <t>ONWAR courses</t>
  </si>
  <si>
    <t>hours</t>
  </si>
  <si>
    <t>attendance</t>
  </si>
  <si>
    <t>1x</t>
  </si>
  <si>
    <t xml:space="preserve">minimum 20 </t>
  </si>
  <si>
    <t>4x</t>
  </si>
  <si>
    <t>mandatory</t>
  </si>
  <si>
    <t>mandatory*</t>
  </si>
  <si>
    <t>You can use the COVID comp hours for your ONWAR course hours</t>
  </si>
  <si>
    <t>For every annual meeting attended you can write 25 hours</t>
  </si>
  <si>
    <t xml:space="preserve">Every Swammerdam Lecture attended is worth 1 hour </t>
  </si>
  <si>
    <t>Are you doing a 3-year PhD?</t>
  </si>
  <si>
    <t>Use tab '3yearPhD'</t>
  </si>
  <si>
    <t>Are you doing a 4-year PhD?</t>
  </si>
  <si>
    <t>Use tab '4yearPhD'</t>
  </si>
  <si>
    <t>Start with filling in the start date of your PhD</t>
  </si>
  <si>
    <t>Your COVID compensation hours (if any) will be calculated automatically</t>
  </si>
  <si>
    <t>Under 'year' write down the year you did the course in (e.g. 2023)</t>
  </si>
  <si>
    <t>Values will turn red if you do not have enough hours, values will turn green if you do have enough hours</t>
  </si>
  <si>
    <t>Tabs</t>
  </si>
  <si>
    <t>Courses Done</t>
  </si>
  <si>
    <t>This sheet shows you a summary of the courses you have done and in what year</t>
  </si>
  <si>
    <t xml:space="preserve">Covid Compensation tool </t>
  </si>
  <si>
    <t>This sheet shows you how many hours you receive as COVID Compensation</t>
  </si>
  <si>
    <t xml:space="preserve">These hours are automatically added to your ONWAR hours </t>
  </si>
  <si>
    <t>Do you have a masters in Neuroscience?</t>
  </si>
  <si>
    <t>no</t>
  </si>
  <si>
    <t>Year*</t>
  </si>
  <si>
    <t>*you can fill in multiple years here</t>
  </si>
  <si>
    <t>If you have a Master's in Neuroscience, you will still need 240 course hours, but only 80 hours in the ONWAR program instead of 160 hours specifically in neuroscience.</t>
  </si>
  <si>
    <t>Fill in whether you have done a Neuroscience masters or not (yes / no)</t>
  </si>
  <si>
    <t>Any troubles in this sheet? Contact k.hubregtse@vu.nl</t>
  </si>
  <si>
    <t>Last updated: 31/07/2024</t>
  </si>
  <si>
    <t>You do not have to fill in anything here, the data will be filled with the start date you filled in in '4yearPhD' or '3yearPhD'</t>
  </si>
  <si>
    <t>minimum 260</t>
  </si>
  <si>
    <r>
      <t xml:space="preserve">*If you have a Masters in Neuroscience you will </t>
    </r>
    <r>
      <rPr>
        <b/>
        <sz val="10"/>
        <rFont val="Arial"/>
        <family val="2"/>
      </rPr>
      <t>still need 260 hours</t>
    </r>
    <r>
      <rPr>
        <sz val="10"/>
        <rFont val="Arial"/>
        <family val="2"/>
      </rPr>
      <t xml:space="preserve"> of courses, but only 80 in ONWAR, not 160 in neuroscience per se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</si>
</sst>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sz val="12"/>
      <color rgb="FF000000"/>
      <name val="-webkit-standard"/>
    </font>
    <font>
      <b/>
      <sz val="11"/>
      <name val="Arial"/>
      <family val="2"/>
    </font>
    <font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1E4E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n">
        <color auto="1"/>
      </bottom>
      <diagonal/>
    </border>
    <border>
      <left style="thick">
        <color rgb="FF00B050"/>
      </left>
      <right style="thick">
        <color rgb="FF00B050"/>
      </right>
      <top style="thin">
        <color auto="1"/>
      </top>
      <bottom style="thin">
        <color auto="1"/>
      </bottom>
      <diagonal/>
    </border>
    <border>
      <left style="thick">
        <color rgb="FF00B050"/>
      </left>
      <right style="thick">
        <color rgb="FF00B050"/>
      </right>
      <top style="thin">
        <color auto="1"/>
      </top>
      <bottom style="thick">
        <color rgb="FF00B05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rgb="FF00B050"/>
      </left>
      <right style="thin">
        <color auto="1"/>
      </right>
      <top style="thick">
        <color rgb="FF00B050"/>
      </top>
      <bottom style="thin">
        <color auto="1"/>
      </bottom>
      <diagonal/>
    </border>
    <border>
      <left style="thin">
        <color auto="1"/>
      </left>
      <right style="thick">
        <color rgb="FF00B050"/>
      </right>
      <top style="thick">
        <color rgb="FF00B050"/>
      </top>
      <bottom style="thin">
        <color auto="1"/>
      </bottom>
      <diagonal/>
    </border>
    <border>
      <left style="thick">
        <color rgb="FF00B05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rgb="FF00B050"/>
      </right>
      <top style="thin">
        <color auto="1"/>
      </top>
      <bottom style="thin">
        <color auto="1"/>
      </bottom>
      <diagonal/>
    </border>
    <border>
      <left style="thick">
        <color rgb="FF00B050"/>
      </left>
      <right/>
      <top/>
      <bottom style="thick">
        <color rgb="FF00B050"/>
      </bottom>
      <diagonal/>
    </border>
    <border>
      <left style="thin">
        <color auto="1"/>
      </left>
      <right style="thick">
        <color rgb="FF00B050"/>
      </right>
      <top style="thin">
        <color auto="1"/>
      </top>
      <bottom style="thick">
        <color rgb="FF00B050"/>
      </bottom>
      <diagonal/>
    </border>
    <border>
      <left style="thick">
        <color rgb="FF00B050"/>
      </left>
      <right style="thin">
        <color auto="1"/>
      </right>
      <top style="thin">
        <color auto="1"/>
      </top>
      <bottom style="thick">
        <color rgb="FF00B05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rgb="FF00B050"/>
      </bottom>
      <diagonal/>
    </border>
    <border>
      <left style="thick">
        <color rgb="FF00B050"/>
      </left>
      <right style="thick">
        <color rgb="FF00B050"/>
      </right>
      <top style="thin">
        <color auto="1"/>
      </top>
      <bottom style="thin">
        <color theme="1"/>
      </bottom>
      <diagonal/>
    </border>
    <border>
      <left style="thick">
        <color rgb="FF00B050"/>
      </left>
      <right style="thick">
        <color rgb="FF00B050"/>
      </right>
      <top/>
      <bottom style="thick">
        <color rgb="FF00B05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mediumDashed">
        <color rgb="FF00B050"/>
      </bottom>
      <diagonal/>
    </border>
    <border>
      <left style="mediumDashed">
        <color rgb="FF00B050"/>
      </left>
      <right/>
      <top style="mediumDashed">
        <color rgb="FF00B050"/>
      </top>
      <bottom style="mediumDashed">
        <color rgb="FF00B050"/>
      </bottom>
      <diagonal/>
    </border>
    <border>
      <left/>
      <right style="thick">
        <color rgb="FF00B050"/>
      </right>
      <top style="thin">
        <color auto="1"/>
      </top>
      <bottom style="mediumDashed">
        <color rgb="FF00B050"/>
      </bottom>
      <diagonal/>
    </border>
    <border>
      <left/>
      <right style="thick">
        <color rgb="FF00B050"/>
      </right>
      <top style="mediumDashed">
        <color rgb="FF00B050"/>
      </top>
      <bottom style="mediumDashed">
        <color rgb="FF00B050"/>
      </bottom>
      <diagonal/>
    </border>
    <border>
      <left style="thick">
        <color rgb="FF00B050"/>
      </left>
      <right style="thick">
        <color rgb="FF00B050"/>
      </right>
      <top style="thin">
        <color auto="1"/>
      </top>
      <bottom style="mediumDashed">
        <color rgb="FF00B050"/>
      </bottom>
      <diagonal/>
    </border>
    <border>
      <left style="thick">
        <color rgb="FF00B050"/>
      </left>
      <right style="thick">
        <color rgb="FF00B050"/>
      </right>
      <top style="mediumDashed">
        <color rgb="FF00B050"/>
      </top>
      <bottom style="thick">
        <color rgb="FF00B050"/>
      </bottom>
      <diagonal/>
    </border>
    <border>
      <left style="thin">
        <color theme="1"/>
      </left>
      <right style="thick">
        <color rgb="FF00B050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left" vertical="top"/>
    </xf>
    <xf numFmtId="0" fontId="6" fillId="0" borderId="0" xfId="0" applyFont="1"/>
    <xf numFmtId="14" fontId="7" fillId="0" borderId="0" xfId="0" applyNumberFormat="1" applyFont="1"/>
    <xf numFmtId="14" fontId="6" fillId="0" borderId="0" xfId="0" applyNumberFormat="1" applyFont="1"/>
    <xf numFmtId="164" fontId="8" fillId="0" borderId="0" xfId="0" applyNumberFormat="1" applyFont="1"/>
    <xf numFmtId="0" fontId="0" fillId="0" borderId="6" xfId="0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left"/>
      <protection locked="0"/>
    </xf>
    <xf numFmtId="0" fontId="0" fillId="0" borderId="8" xfId="0" applyBorder="1" applyAlignment="1" applyProtection="1">
      <alignment horizontal="left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" fillId="0" borderId="10" xfId="0" applyFont="1" applyBorder="1" applyAlignment="1" applyProtection="1">
      <alignment vertical="top" wrapText="1"/>
      <protection locked="0"/>
    </xf>
    <xf numFmtId="0" fontId="1" fillId="0" borderId="12" xfId="0" applyFont="1" applyBorder="1" applyAlignment="1" applyProtection="1">
      <alignment vertical="top" wrapText="1"/>
      <protection locked="0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0" borderId="15" xfId="0" applyFont="1" applyBorder="1" applyAlignment="1" applyProtection="1">
      <alignment horizontal="left" vertical="top" wrapText="1"/>
      <protection locked="0"/>
    </xf>
    <xf numFmtId="0" fontId="1" fillId="0" borderId="10" xfId="0" applyFont="1" applyBorder="1" applyProtection="1">
      <protection locked="0"/>
    </xf>
    <xf numFmtId="0" fontId="0" fillId="0" borderId="11" xfId="0" applyBorder="1" applyAlignment="1" applyProtection="1">
      <alignment horizontal="left"/>
      <protection locked="0"/>
    </xf>
    <xf numFmtId="0" fontId="1" fillId="0" borderId="12" xfId="0" applyFont="1" applyBorder="1" applyProtection="1"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left"/>
      <protection locked="0"/>
    </xf>
    <xf numFmtId="0" fontId="1" fillId="0" borderId="19" xfId="0" applyFont="1" applyBorder="1" applyAlignment="1" applyProtection="1">
      <alignment horizontal="left" vertical="top" wrapText="1"/>
      <protection locked="0"/>
    </xf>
    <xf numFmtId="0" fontId="1" fillId="0" borderId="18" xfId="0" applyFont="1" applyBorder="1" applyAlignment="1" applyProtection="1">
      <alignment horizontal="left" vertical="top" wrapText="1"/>
      <protection locked="0"/>
    </xf>
    <xf numFmtId="0" fontId="1" fillId="0" borderId="14" xfId="0" applyFont="1" applyBorder="1" applyProtection="1">
      <protection locked="0"/>
    </xf>
    <xf numFmtId="0" fontId="1" fillId="0" borderId="16" xfId="0" applyFont="1" applyBorder="1" applyProtection="1">
      <protection locked="0"/>
    </xf>
    <xf numFmtId="0" fontId="1" fillId="0" borderId="11" xfId="0" applyFont="1" applyBorder="1" applyAlignment="1" applyProtection="1">
      <alignment horizontal="left" vertical="top" wrapText="1"/>
      <protection locked="0"/>
    </xf>
    <xf numFmtId="0" fontId="9" fillId="0" borderId="20" xfId="0" applyFont="1" applyBorder="1"/>
    <xf numFmtId="0" fontId="10" fillId="0" borderId="20" xfId="0" applyFont="1" applyBorder="1"/>
    <xf numFmtId="0" fontId="0" fillId="0" borderId="0" xfId="0" applyAlignment="1">
      <alignment horizontal="left"/>
    </xf>
    <xf numFmtId="0" fontId="2" fillId="0" borderId="1" xfId="0" applyFont="1" applyBorder="1"/>
    <xf numFmtId="0" fontId="0" fillId="0" borderId="1" xfId="0" applyBorder="1"/>
    <xf numFmtId="0" fontId="2" fillId="0" borderId="17" xfId="0" applyFont="1" applyBorder="1"/>
    <xf numFmtId="0" fontId="2" fillId="3" borderId="1" xfId="0" applyFont="1" applyFill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3" borderId="3" xfId="0" applyFont="1" applyFill="1" applyBorder="1" applyAlignment="1">
      <alignment vertical="top" wrapText="1"/>
    </xf>
    <xf numFmtId="0" fontId="2" fillId="0" borderId="3" xfId="0" applyFont="1" applyBorder="1" applyAlignment="1">
      <alignment horizontal="left"/>
    </xf>
    <xf numFmtId="0" fontId="2" fillId="5" borderId="1" xfId="0" applyFont="1" applyFill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" fillId="5" borderId="9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left" vertical="top" wrapText="1"/>
    </xf>
    <xf numFmtId="0" fontId="1" fillId="0" borderId="0" xfId="0" applyFont="1"/>
    <xf numFmtId="0" fontId="0" fillId="5" borderId="9" xfId="0" applyFill="1" applyBorder="1" applyAlignment="1">
      <alignment horizontal="left"/>
    </xf>
    <xf numFmtId="0" fontId="0" fillId="5" borderId="9" xfId="0" applyFill="1" applyBorder="1"/>
    <xf numFmtId="0" fontId="2" fillId="4" borderId="1" xfId="0" applyFont="1" applyFill="1" applyBorder="1"/>
    <xf numFmtId="0" fontId="2" fillId="4" borderId="1" xfId="0" applyFont="1" applyFill="1" applyBorder="1" applyAlignment="1">
      <alignment horizontal="left"/>
    </xf>
    <xf numFmtId="0" fontId="2" fillId="0" borderId="3" xfId="0" applyFont="1" applyBorder="1"/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/>
    </xf>
    <xf numFmtId="0" fontId="1" fillId="0" borderId="4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4" xfId="0" applyBorder="1"/>
    <xf numFmtId="0" fontId="1" fillId="0" borderId="21" xfId="0" applyFont="1" applyBorder="1" applyAlignment="1">
      <alignment vertical="top" wrapText="1"/>
    </xf>
    <xf numFmtId="0" fontId="1" fillId="0" borderId="22" xfId="0" applyFont="1" applyBorder="1" applyAlignment="1" applyProtection="1">
      <alignment vertical="top" wrapText="1"/>
      <protection locked="0"/>
    </xf>
    <xf numFmtId="0" fontId="1" fillId="0" borderId="9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top" wrapText="1"/>
    </xf>
    <xf numFmtId="0" fontId="1" fillId="0" borderId="24" xfId="0" applyFont="1" applyBorder="1" applyAlignment="1" applyProtection="1">
      <alignment horizontal="left" vertical="top" wrapText="1"/>
      <protection locked="0"/>
    </xf>
    <xf numFmtId="0" fontId="1" fillId="0" borderId="25" xfId="0" applyFont="1" applyBorder="1" applyAlignment="1" applyProtection="1">
      <alignment horizontal="left" vertical="top" wrapText="1"/>
      <protection locked="0"/>
    </xf>
    <xf numFmtId="0" fontId="1" fillId="0" borderId="26" xfId="0" applyFont="1" applyBorder="1" applyAlignment="1" applyProtection="1">
      <alignment horizontal="left" vertical="top" wrapText="1"/>
      <protection locked="0"/>
    </xf>
    <xf numFmtId="14" fontId="4" fillId="6" borderId="5" xfId="0" applyNumberFormat="1" applyFont="1" applyFill="1" applyBorder="1" applyProtection="1">
      <protection locked="0"/>
    </xf>
    <xf numFmtId="0" fontId="1" fillId="7" borderId="0" xfId="0" applyFont="1" applyFill="1"/>
    <xf numFmtId="0" fontId="0" fillId="7" borderId="0" xfId="0" applyFill="1"/>
    <xf numFmtId="0" fontId="0" fillId="8" borderId="0" xfId="0" applyFill="1"/>
    <xf numFmtId="0" fontId="1" fillId="8" borderId="0" xfId="0" applyFont="1" applyFill="1"/>
    <xf numFmtId="0" fontId="1" fillId="9" borderId="0" xfId="0" applyFont="1" applyFill="1"/>
    <xf numFmtId="0" fontId="0" fillId="9" borderId="0" xfId="0" applyFill="1"/>
    <xf numFmtId="0" fontId="1" fillId="10" borderId="0" xfId="0" applyFont="1" applyFill="1"/>
    <xf numFmtId="0" fontId="0" fillId="10" borderId="0" xfId="0" applyFill="1"/>
    <xf numFmtId="0" fontId="2" fillId="9" borderId="0" xfId="0" applyFont="1" applyFill="1"/>
    <xf numFmtId="0" fontId="2" fillId="6" borderId="3" xfId="0" applyFont="1" applyFill="1" applyBorder="1"/>
    <xf numFmtId="14" fontId="1" fillId="6" borderId="15" xfId="0" applyNumberFormat="1" applyFont="1" applyFill="1" applyBorder="1"/>
    <xf numFmtId="0" fontId="2" fillId="6" borderId="27" xfId="0" applyFont="1" applyFill="1" applyBorder="1"/>
    <xf numFmtId="0" fontId="1" fillId="6" borderId="5" xfId="0" applyFont="1" applyFill="1" applyBorder="1" applyProtection="1">
      <protection locked="0"/>
    </xf>
    <xf numFmtId="0" fontId="2" fillId="7" borderId="0" xfId="0" applyFont="1" applyFill="1"/>
  </cellXfs>
  <cellStyles count="1">
    <cellStyle name="Normal" xfId="0" builtinId="0"/>
  </cellStyles>
  <dxfs count="3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1E4E4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231E2-8DBA-2842-9322-83AFB1F21EC2}">
  <dimension ref="A1:O39"/>
  <sheetViews>
    <sheetView workbookViewId="0">
      <selection activeCell="Q15" sqref="Q15"/>
    </sheetView>
  </sheetViews>
  <sheetFormatPr baseColWidth="10" defaultRowHeight="13"/>
  <cols>
    <col min="2" max="2" width="12.5" bestFit="1" customWidth="1"/>
    <col min="3" max="3" width="18.6640625" bestFit="1" customWidth="1"/>
  </cols>
  <sheetData>
    <row r="1" spans="1:10">
      <c r="A1" s="52" t="s">
        <v>95</v>
      </c>
    </row>
    <row r="2" spans="1:10">
      <c r="A2" s="52"/>
    </row>
    <row r="3" spans="1:10">
      <c r="A3" s="85" t="s">
        <v>50</v>
      </c>
      <c r="B3" s="72"/>
      <c r="C3" s="73"/>
      <c r="D3" s="73"/>
      <c r="E3" s="73"/>
      <c r="F3" s="73"/>
    </row>
    <row r="4" spans="1:10">
      <c r="A4" s="74"/>
      <c r="B4" s="75" t="s">
        <v>56</v>
      </c>
      <c r="C4" s="75" t="s">
        <v>61</v>
      </c>
      <c r="D4" s="75" t="s">
        <v>97</v>
      </c>
      <c r="E4" s="75" t="s">
        <v>64</v>
      </c>
      <c r="F4" s="75" t="s">
        <v>69</v>
      </c>
    </row>
    <row r="5" spans="1:10">
      <c r="A5" s="74"/>
      <c r="B5" s="74"/>
      <c r="C5" s="75" t="s">
        <v>62</v>
      </c>
      <c r="D5" s="75" t="s">
        <v>52</v>
      </c>
      <c r="E5" s="75" t="s">
        <v>64</v>
      </c>
      <c r="F5" s="75" t="s">
        <v>70</v>
      </c>
    </row>
    <row r="6" spans="1:10">
      <c r="A6" s="74"/>
      <c r="B6" s="74"/>
      <c r="C6" s="75" t="s">
        <v>63</v>
      </c>
      <c r="D6" s="75" t="s">
        <v>51</v>
      </c>
      <c r="E6" s="75" t="s">
        <v>64</v>
      </c>
      <c r="F6" s="75" t="s">
        <v>69</v>
      </c>
    </row>
    <row r="7" spans="1:10">
      <c r="A7" s="74"/>
      <c r="B7" s="74"/>
      <c r="C7" s="75"/>
      <c r="D7" s="75"/>
      <c r="E7" s="74"/>
      <c r="F7" s="75"/>
    </row>
    <row r="8" spans="1:10">
      <c r="A8" s="74"/>
      <c r="B8" s="75" t="s">
        <v>57</v>
      </c>
      <c r="C8" s="75" t="s">
        <v>58</v>
      </c>
      <c r="D8" s="75" t="s">
        <v>65</v>
      </c>
      <c r="E8" s="75" t="s">
        <v>66</v>
      </c>
      <c r="F8" s="75" t="s">
        <v>69</v>
      </c>
    </row>
    <row r="9" spans="1:10">
      <c r="A9" s="74"/>
      <c r="B9" s="74"/>
      <c r="C9" s="75" t="s">
        <v>59</v>
      </c>
      <c r="D9" s="75" t="s">
        <v>67</v>
      </c>
      <c r="E9" s="75" t="s">
        <v>64</v>
      </c>
      <c r="F9" s="75" t="s">
        <v>69</v>
      </c>
    </row>
    <row r="10" spans="1:10">
      <c r="A10" s="74"/>
      <c r="B10" s="74"/>
      <c r="C10" s="75" t="s">
        <v>60</v>
      </c>
      <c r="D10" s="75" t="s">
        <v>65</v>
      </c>
      <c r="E10" s="75" t="s">
        <v>68</v>
      </c>
      <c r="F10" s="75" t="s">
        <v>69</v>
      </c>
    </row>
    <row r="12" spans="1:10">
      <c r="A12" s="52" t="s">
        <v>98</v>
      </c>
    </row>
    <row r="13" spans="1:10">
      <c r="A13" s="52" t="s">
        <v>71</v>
      </c>
      <c r="B13" s="52"/>
    </row>
    <row r="16" spans="1:10">
      <c r="A16" s="80" t="s">
        <v>54</v>
      </c>
      <c r="B16" s="76"/>
      <c r="C16" s="77"/>
      <c r="D16" s="77"/>
      <c r="E16" s="77"/>
      <c r="F16" s="77"/>
      <c r="G16" s="77"/>
      <c r="H16" s="77"/>
      <c r="I16" s="77"/>
      <c r="J16" s="77"/>
    </row>
    <row r="17" spans="1:15">
      <c r="A17" s="78"/>
      <c r="B17" s="76" t="s">
        <v>82</v>
      </c>
      <c r="C17" s="79"/>
      <c r="D17" s="79"/>
      <c r="E17" s="79"/>
      <c r="F17" s="79"/>
      <c r="G17" s="79"/>
      <c r="H17" s="79"/>
      <c r="I17" s="79"/>
      <c r="J17" s="79"/>
    </row>
    <row r="18" spans="1:15">
      <c r="A18" s="78" t="s">
        <v>74</v>
      </c>
      <c r="B18" s="79"/>
      <c r="C18" s="79"/>
      <c r="D18" s="79"/>
      <c r="E18" s="79"/>
      <c r="F18" s="79"/>
      <c r="G18" s="79"/>
      <c r="H18" s="79"/>
      <c r="I18" s="79"/>
      <c r="J18" s="79"/>
    </row>
    <row r="19" spans="1:15">
      <c r="A19" s="78"/>
      <c r="B19" s="80" t="s">
        <v>75</v>
      </c>
      <c r="C19" s="77"/>
      <c r="D19" s="77"/>
      <c r="E19" s="77"/>
      <c r="F19" s="77"/>
      <c r="G19" s="77"/>
      <c r="H19" s="77"/>
      <c r="I19" s="77"/>
      <c r="J19" s="77"/>
    </row>
    <row r="20" spans="1:15">
      <c r="A20" s="78" t="s">
        <v>76</v>
      </c>
      <c r="B20" s="79"/>
      <c r="C20" s="79"/>
      <c r="D20" s="79"/>
      <c r="E20" s="79"/>
      <c r="F20" s="79"/>
      <c r="G20" s="79"/>
      <c r="H20" s="79"/>
      <c r="I20" s="79"/>
      <c r="J20" s="79"/>
    </row>
    <row r="21" spans="1:15">
      <c r="A21" s="78"/>
      <c r="B21" s="80" t="s">
        <v>77</v>
      </c>
      <c r="C21" s="77"/>
      <c r="D21" s="77"/>
      <c r="E21" s="77"/>
      <c r="F21" s="77"/>
      <c r="G21" s="77"/>
      <c r="H21" s="77"/>
      <c r="I21" s="77"/>
      <c r="J21" s="77"/>
    </row>
    <row r="22" spans="1:15">
      <c r="A22" s="78"/>
      <c r="B22" s="78"/>
      <c r="C22" s="78" t="s">
        <v>78</v>
      </c>
      <c r="D22" s="79"/>
      <c r="E22" s="79"/>
      <c r="F22" s="79"/>
      <c r="G22" s="79"/>
      <c r="H22" s="79"/>
      <c r="I22" s="79"/>
      <c r="J22" s="79"/>
    </row>
    <row r="23" spans="1:15">
      <c r="A23" s="78"/>
      <c r="B23" s="78"/>
      <c r="C23" s="78"/>
      <c r="D23" s="78" t="s">
        <v>79</v>
      </c>
      <c r="E23" s="79"/>
      <c r="F23" s="79"/>
      <c r="G23" s="79"/>
      <c r="H23" s="79"/>
      <c r="I23" s="79"/>
      <c r="J23" s="79"/>
    </row>
    <row r="24" spans="1:15">
      <c r="A24" s="78"/>
      <c r="B24" s="78"/>
      <c r="C24" s="78" t="s">
        <v>93</v>
      </c>
      <c r="D24" s="78"/>
      <c r="E24" s="79"/>
      <c r="F24" s="79"/>
      <c r="G24" s="79"/>
      <c r="H24" s="79"/>
      <c r="I24" s="79"/>
      <c r="J24" s="79"/>
    </row>
    <row r="25" spans="1:15">
      <c r="A25" s="78"/>
      <c r="B25" s="78"/>
      <c r="C25" s="78"/>
      <c r="D25" s="78" t="s">
        <v>92</v>
      </c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</row>
    <row r="26" spans="1:15">
      <c r="A26" s="78"/>
      <c r="B26" s="78"/>
      <c r="C26" s="78" t="s">
        <v>55</v>
      </c>
      <c r="D26" s="78"/>
      <c r="E26" s="79"/>
      <c r="F26" s="79"/>
      <c r="G26" s="79"/>
      <c r="H26" s="79"/>
      <c r="I26" s="78"/>
      <c r="J26" s="79"/>
    </row>
    <row r="27" spans="1:15">
      <c r="A27" s="79"/>
      <c r="B27" s="79"/>
      <c r="C27" s="78" t="s">
        <v>80</v>
      </c>
      <c r="D27" s="78"/>
      <c r="E27" s="79"/>
      <c r="F27" s="79"/>
      <c r="G27" s="79"/>
      <c r="H27" s="79"/>
      <c r="I27" s="79"/>
      <c r="J27" s="79"/>
    </row>
    <row r="28" spans="1:15">
      <c r="A28" s="79"/>
      <c r="B28" s="78"/>
      <c r="C28" s="79"/>
      <c r="D28" s="78" t="s">
        <v>72</v>
      </c>
      <c r="E28" s="79"/>
      <c r="F28" s="79"/>
      <c r="G28" s="79"/>
      <c r="H28" s="79"/>
      <c r="I28" s="79"/>
      <c r="J28" s="79"/>
    </row>
    <row r="29" spans="1:15">
      <c r="A29" s="79"/>
      <c r="B29" s="78"/>
      <c r="C29" s="79"/>
      <c r="D29" s="78" t="s">
        <v>73</v>
      </c>
      <c r="E29" s="79"/>
      <c r="F29" s="79"/>
      <c r="G29" s="79"/>
      <c r="H29" s="79"/>
      <c r="I29" s="79"/>
      <c r="J29" s="79"/>
    </row>
    <row r="30" spans="1:15">
      <c r="A30" s="79"/>
      <c r="B30" s="78"/>
      <c r="C30" s="78" t="s">
        <v>81</v>
      </c>
      <c r="D30" s="78"/>
      <c r="E30" s="79"/>
      <c r="F30" s="79"/>
      <c r="G30" s="79"/>
      <c r="H30" s="79"/>
      <c r="I30" s="79"/>
      <c r="J30" s="79"/>
    </row>
    <row r="31" spans="1:15">
      <c r="A31" s="79"/>
      <c r="B31" s="80" t="s">
        <v>83</v>
      </c>
      <c r="C31" s="77"/>
      <c r="D31" s="77"/>
      <c r="E31" s="77"/>
      <c r="F31" s="77"/>
      <c r="G31" s="77"/>
      <c r="H31" s="77"/>
      <c r="I31" s="77"/>
      <c r="J31" s="77"/>
    </row>
    <row r="32" spans="1:15">
      <c r="A32" s="79"/>
      <c r="B32" s="79"/>
      <c r="C32" s="78" t="s">
        <v>84</v>
      </c>
      <c r="D32" s="79"/>
      <c r="E32" s="79"/>
      <c r="F32" s="79"/>
      <c r="G32" s="79"/>
      <c r="H32" s="79"/>
      <c r="I32" s="79"/>
      <c r="J32" s="79"/>
    </row>
    <row r="33" spans="1:10">
      <c r="A33" s="79"/>
      <c r="B33" s="80" t="s">
        <v>85</v>
      </c>
      <c r="C33" s="77"/>
      <c r="D33" s="77"/>
      <c r="E33" s="77"/>
      <c r="F33" s="77"/>
      <c r="G33" s="77"/>
      <c r="H33" s="77"/>
      <c r="I33" s="77"/>
      <c r="J33" s="77"/>
    </row>
    <row r="34" spans="1:10">
      <c r="A34" s="79"/>
      <c r="B34" s="79"/>
      <c r="C34" s="78" t="s">
        <v>86</v>
      </c>
      <c r="D34" s="79"/>
      <c r="E34" s="79"/>
      <c r="F34" s="79"/>
      <c r="G34" s="79"/>
      <c r="H34" s="79"/>
      <c r="I34" s="79"/>
      <c r="J34" s="79"/>
    </row>
    <row r="35" spans="1:10">
      <c r="A35" s="79"/>
      <c r="B35" s="79"/>
      <c r="C35" s="78" t="s">
        <v>87</v>
      </c>
      <c r="D35" s="79"/>
      <c r="E35" s="79"/>
      <c r="F35" s="79"/>
      <c r="G35" s="79"/>
      <c r="H35" s="79"/>
      <c r="I35" s="79"/>
      <c r="J35" s="79"/>
    </row>
    <row r="36" spans="1:10">
      <c r="A36" s="79"/>
      <c r="B36" s="79"/>
      <c r="C36" s="78" t="s">
        <v>96</v>
      </c>
      <c r="D36" s="79"/>
      <c r="E36" s="79"/>
      <c r="F36" s="79"/>
      <c r="G36" s="79"/>
      <c r="H36" s="79"/>
      <c r="I36" s="79"/>
      <c r="J36" s="79"/>
    </row>
    <row r="37" spans="1:10">
      <c r="A37" s="79"/>
      <c r="B37" s="79"/>
      <c r="C37" s="79"/>
      <c r="D37" s="79"/>
      <c r="E37" s="79"/>
      <c r="F37" s="79"/>
      <c r="G37" s="79"/>
      <c r="H37" s="79"/>
      <c r="I37" s="79"/>
      <c r="J37" s="79"/>
    </row>
    <row r="38" spans="1:10">
      <c r="A38" s="52" t="s">
        <v>53</v>
      </c>
      <c r="B38" s="52"/>
    </row>
    <row r="39" spans="1:10">
      <c r="A39" s="52" t="s">
        <v>94</v>
      </c>
    </row>
  </sheetData>
  <sheetProtection algorithmName="SHA-512" hashValue="17zO5pBJtKMvNkA6Hb+SHQBcMLr434SnOd1abTupAU0zV6vyuU7rhzam1ZYwPOfAXbGBinyNIaFW4sknNAoFlg==" saltValue="2j9IGRJYmoRMoWkW9f4tmQ==" spinCount="100000" sheet="1" objects="1" scenarios="1" select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2B0E1-50A5-4443-8D89-FDDE03F7B8AD}">
  <dimension ref="A1:H81"/>
  <sheetViews>
    <sheetView topLeftCell="A26" zoomScale="125" zoomScaleNormal="110" workbookViewId="0">
      <selection activeCell="B4" sqref="B4"/>
    </sheetView>
  </sheetViews>
  <sheetFormatPr baseColWidth="10" defaultColWidth="8.83203125" defaultRowHeight="13"/>
  <cols>
    <col min="1" max="1" width="70.6640625" customWidth="1"/>
    <col min="2" max="2" width="6.5" customWidth="1"/>
    <col min="3" max="3" width="10.5" customWidth="1"/>
    <col min="4" max="4" width="8.5" customWidth="1"/>
    <col min="5" max="5" width="27.5" bestFit="1" customWidth="1"/>
    <col min="6" max="6" width="68" bestFit="1" customWidth="1"/>
  </cols>
  <sheetData>
    <row r="1" spans="1:8">
      <c r="A1" s="32" t="s">
        <v>27</v>
      </c>
      <c r="B1" s="33"/>
      <c r="C1" s="32"/>
      <c r="G1" s="1"/>
      <c r="H1" s="1"/>
    </row>
    <row r="2" spans="1:8" ht="14" thickBot="1">
      <c r="A2" s="32"/>
      <c r="B2" s="33"/>
      <c r="C2" s="34"/>
      <c r="G2" s="1"/>
      <c r="H2" s="1"/>
    </row>
    <row r="3" spans="1:8" ht="15" thickTop="1" thickBot="1">
      <c r="A3" s="81" t="s">
        <v>39</v>
      </c>
      <c r="B3" s="82" t="s">
        <v>48</v>
      </c>
      <c r="C3" s="71" t="s">
        <v>41</v>
      </c>
      <c r="E3" s="52" t="s">
        <v>49</v>
      </c>
      <c r="G3" s="1"/>
      <c r="H3" s="1"/>
    </row>
    <row r="4" spans="1:8" ht="15" thickTop="1" thickBot="1">
      <c r="A4" s="83" t="s">
        <v>88</v>
      </c>
      <c r="B4" s="84" t="s">
        <v>89</v>
      </c>
      <c r="C4" s="2"/>
      <c r="G4" s="1"/>
      <c r="H4" s="1"/>
    </row>
    <row r="5" spans="1:8" ht="14" thickTop="1">
      <c r="A5" s="2"/>
      <c r="C5" s="2"/>
      <c r="G5" s="1"/>
      <c r="H5" s="1"/>
    </row>
    <row r="6" spans="1:8">
      <c r="A6" s="32"/>
      <c r="B6" s="33"/>
      <c r="C6" s="32" t="s">
        <v>18</v>
      </c>
      <c r="D6" s="33"/>
      <c r="G6" s="1"/>
      <c r="H6" s="1"/>
    </row>
    <row r="7" spans="1:8" ht="12.75" customHeight="1">
      <c r="A7" s="33"/>
      <c r="B7" s="32"/>
      <c r="C7" s="32" t="s">
        <v>8</v>
      </c>
      <c r="D7" s="32" t="s">
        <v>9</v>
      </c>
      <c r="G7" s="1"/>
      <c r="H7" s="1"/>
    </row>
    <row r="8" spans="1:8" ht="12.75" customHeight="1" thickBot="1">
      <c r="A8" s="33"/>
      <c r="B8" s="57" t="s">
        <v>90</v>
      </c>
      <c r="C8" s="40" t="s">
        <v>0</v>
      </c>
      <c r="D8" s="57" t="s">
        <v>0</v>
      </c>
      <c r="E8" s="52" t="s">
        <v>91</v>
      </c>
      <c r="G8" s="1"/>
      <c r="H8" s="1"/>
    </row>
    <row r="9" spans="1:8" ht="12.75" customHeight="1" thickTop="1">
      <c r="A9" s="61" t="s">
        <v>10</v>
      </c>
      <c r="B9" s="12"/>
      <c r="C9" s="66">
        <v>100</v>
      </c>
      <c r="D9" s="9">
        <v>0</v>
      </c>
      <c r="G9" s="1"/>
      <c r="H9" s="1"/>
    </row>
    <row r="10" spans="1:8" ht="12.75" customHeight="1">
      <c r="A10" s="61" t="s">
        <v>6</v>
      </c>
      <c r="B10" s="13"/>
      <c r="C10" s="66">
        <v>20</v>
      </c>
      <c r="D10" s="10">
        <v>0</v>
      </c>
      <c r="G10" s="1"/>
      <c r="H10" s="1"/>
    </row>
    <row r="11" spans="1:8" ht="12.75" customHeight="1" thickBot="1">
      <c r="A11" s="61" t="s">
        <v>11</v>
      </c>
      <c r="B11" s="14"/>
      <c r="C11" s="66">
        <v>24</v>
      </c>
      <c r="D11" s="11">
        <v>0</v>
      </c>
      <c r="G11" s="1"/>
      <c r="H11" s="1"/>
    </row>
    <row r="12" spans="1:8" ht="12.75" customHeight="1" thickTop="1">
      <c r="A12" s="32" t="s">
        <v>7</v>
      </c>
      <c r="B12" s="60"/>
      <c r="C12" s="58">
        <f>SUM(C9:C11)</f>
        <v>144</v>
      </c>
      <c r="D12" s="60">
        <f>SUM(D9:D11)</f>
        <v>0</v>
      </c>
      <c r="G12" s="1"/>
      <c r="H12" s="1"/>
    </row>
    <row r="13" spans="1:8" ht="12.75" customHeight="1">
      <c r="B13" s="31"/>
      <c r="C13" s="31"/>
      <c r="D13" s="31"/>
      <c r="G13" s="1"/>
      <c r="H13" s="1"/>
    </row>
    <row r="14" spans="1:8" ht="12.75" customHeight="1" thickBot="1">
      <c r="A14" s="35" t="s">
        <v>19</v>
      </c>
      <c r="B14" s="45" t="s">
        <v>12</v>
      </c>
      <c r="C14" s="59" t="s">
        <v>28</v>
      </c>
      <c r="D14" s="47" t="s">
        <v>29</v>
      </c>
      <c r="G14" s="1"/>
      <c r="H14" s="1"/>
    </row>
    <row r="15" spans="1:8" ht="12.75" customHeight="1" thickTop="1">
      <c r="A15" s="61" t="s">
        <v>2</v>
      </c>
      <c r="B15" s="12"/>
      <c r="C15" s="66">
        <v>32</v>
      </c>
      <c r="D15" s="12"/>
      <c r="G15" s="1"/>
      <c r="H15" s="1"/>
    </row>
    <row r="16" spans="1:8" ht="12.75" customHeight="1">
      <c r="A16" s="61" t="s">
        <v>15</v>
      </c>
      <c r="B16" s="13"/>
      <c r="C16" s="66">
        <v>40</v>
      </c>
      <c r="D16" s="13"/>
      <c r="G16" s="1"/>
      <c r="H16" s="1"/>
    </row>
    <row r="17" spans="1:8" ht="12.75" customHeight="1">
      <c r="A17" s="61" t="s">
        <v>1</v>
      </c>
      <c r="B17" s="13"/>
      <c r="C17" s="66">
        <v>40</v>
      </c>
      <c r="D17" s="13"/>
      <c r="G17" s="1"/>
      <c r="H17" s="1"/>
    </row>
    <row r="18" spans="1:8" ht="12.75" customHeight="1">
      <c r="A18" s="61" t="s">
        <v>5</v>
      </c>
      <c r="B18" s="13"/>
      <c r="C18" s="66">
        <v>40</v>
      </c>
      <c r="D18" s="13"/>
      <c r="H18" s="1"/>
    </row>
    <row r="19" spans="1:8" ht="12.75" customHeight="1">
      <c r="A19" s="61" t="s">
        <v>3</v>
      </c>
      <c r="B19" s="13"/>
      <c r="C19" s="66">
        <v>50</v>
      </c>
      <c r="D19" s="13"/>
      <c r="G19" s="1"/>
      <c r="H19" s="1"/>
    </row>
    <row r="20" spans="1:8" ht="12.75" customHeight="1">
      <c r="A20" s="62" t="s">
        <v>25</v>
      </c>
      <c r="B20" s="13"/>
      <c r="C20" s="66">
        <v>40</v>
      </c>
      <c r="D20" s="13"/>
      <c r="G20" s="1"/>
      <c r="H20" s="1"/>
    </row>
    <row r="21" spans="1:8" ht="12.75" customHeight="1">
      <c r="A21" s="61" t="s">
        <v>4</v>
      </c>
      <c r="B21" s="13"/>
      <c r="C21" s="66">
        <v>40</v>
      </c>
      <c r="D21" s="13"/>
      <c r="G21" s="1"/>
      <c r="H21" s="1"/>
    </row>
    <row r="22" spans="1:8" ht="12.75" customHeight="1">
      <c r="A22" s="61" t="s">
        <v>16</v>
      </c>
      <c r="B22" s="13"/>
      <c r="C22" s="66">
        <v>50</v>
      </c>
      <c r="D22" s="13"/>
      <c r="G22" s="1"/>
      <c r="H22" s="1"/>
    </row>
    <row r="23" spans="1:8" ht="12.75" customHeight="1">
      <c r="A23" s="61" t="s">
        <v>23</v>
      </c>
      <c r="B23" s="13"/>
      <c r="C23" s="66">
        <v>40</v>
      </c>
      <c r="D23" s="13"/>
      <c r="G23" s="1"/>
      <c r="H23" s="1"/>
    </row>
    <row r="24" spans="1:8" ht="12.75" customHeight="1">
      <c r="A24" s="62" t="s">
        <v>26</v>
      </c>
      <c r="B24" s="13"/>
      <c r="C24" s="66">
        <v>20</v>
      </c>
      <c r="D24" s="13"/>
      <c r="G24" s="1"/>
      <c r="H24" s="1"/>
    </row>
    <row r="25" spans="1:8" ht="12.75" customHeight="1">
      <c r="A25" s="63" t="s">
        <v>17</v>
      </c>
      <c r="B25" s="13"/>
      <c r="C25" s="66">
        <v>42</v>
      </c>
      <c r="D25" s="13"/>
      <c r="G25" s="1"/>
      <c r="H25" s="1"/>
    </row>
    <row r="26" spans="1:8" ht="12.75" customHeight="1">
      <c r="A26" s="63" t="s">
        <v>24</v>
      </c>
      <c r="B26" s="13"/>
      <c r="C26" s="66">
        <v>8</v>
      </c>
      <c r="D26" s="13"/>
      <c r="G26" s="1"/>
      <c r="H26" s="1"/>
    </row>
    <row r="27" spans="1:8" ht="12.75" customHeight="1" thickBot="1">
      <c r="A27" s="64" t="s">
        <v>22</v>
      </c>
      <c r="B27" s="69"/>
      <c r="C27" s="67">
        <v>3</v>
      </c>
      <c r="D27" s="25"/>
      <c r="G27" s="1"/>
      <c r="H27" s="1"/>
    </row>
    <row r="28" spans="1:8" ht="12.75" customHeight="1" thickBot="1">
      <c r="A28" s="65" t="s">
        <v>42</v>
      </c>
      <c r="B28" s="70"/>
      <c r="C28" s="68"/>
      <c r="D28" s="24"/>
      <c r="G28" s="1"/>
      <c r="H28" s="1"/>
    </row>
    <row r="29" spans="1:8" ht="12.75" customHeight="1">
      <c r="A29" s="36" t="s">
        <v>43</v>
      </c>
      <c r="B29" s="37"/>
      <c r="C29" s="37"/>
      <c r="D29" s="37" t="e">
        <f>'Covid Comp tool'!G2</f>
        <v>#VALUE!</v>
      </c>
      <c r="G29" s="1"/>
      <c r="H29" s="1"/>
    </row>
    <row r="30" spans="1:8" ht="12.75" customHeight="1">
      <c r="A30" s="38" t="s">
        <v>13</v>
      </c>
      <c r="B30" s="39"/>
      <c r="C30" s="40">
        <v>80</v>
      </c>
      <c r="D30" s="40" t="e">
        <f>SUM(D15:D29)</f>
        <v>#VALUE!</v>
      </c>
      <c r="E30" s="52"/>
      <c r="G30" s="1"/>
      <c r="H30" s="1"/>
    </row>
    <row r="31" spans="1:8" ht="12.75" customHeight="1">
      <c r="A31" s="41"/>
      <c r="B31" s="42"/>
      <c r="C31" s="43"/>
      <c r="D31" s="43"/>
      <c r="G31" s="1"/>
      <c r="H31" s="1"/>
    </row>
    <row r="32" spans="1:8" ht="12.75" customHeight="1" thickBot="1">
      <c r="A32" s="44" t="s">
        <v>20</v>
      </c>
      <c r="B32" s="45" t="s">
        <v>12</v>
      </c>
      <c r="C32" s="46"/>
      <c r="D32" s="47" t="s">
        <v>29</v>
      </c>
      <c r="G32" s="1"/>
      <c r="H32" s="1"/>
    </row>
    <row r="33" spans="1:8" ht="12.75" customHeight="1" thickTop="1">
      <c r="A33" s="15"/>
      <c r="B33" s="28"/>
      <c r="C33" s="48"/>
      <c r="D33" s="12"/>
      <c r="F33" t="str" cm="1">
        <f t="array" ref="F33:F46">IF(ISNUMBER(SEARCH("scientific integrity", A33:A46)), "The course 'scientific integrity' does not count in the ONWAR program, please delete", "")</f>
        <v/>
      </c>
      <c r="G33" s="1"/>
      <c r="H33" s="1"/>
    </row>
    <row r="34" spans="1:8" ht="12.75" customHeight="1">
      <c r="A34" s="16"/>
      <c r="B34" s="17"/>
      <c r="C34" s="48"/>
      <c r="D34" s="13"/>
      <c r="F34" t="str">
        <v/>
      </c>
      <c r="G34" s="1"/>
      <c r="H34" s="1"/>
    </row>
    <row r="35" spans="1:8" ht="12.75" customHeight="1">
      <c r="A35" s="16"/>
      <c r="B35" s="22"/>
      <c r="C35" s="48"/>
      <c r="D35" s="13"/>
      <c r="F35" t="str">
        <v/>
      </c>
      <c r="G35" s="1"/>
      <c r="H35" s="1"/>
    </row>
    <row r="36" spans="1:8" ht="12.75" customHeight="1">
      <c r="A36" s="16"/>
      <c r="B36" s="17"/>
      <c r="C36" s="48"/>
      <c r="D36" s="13"/>
      <c r="F36" t="str">
        <v/>
      </c>
      <c r="G36" s="1"/>
      <c r="H36" s="1"/>
    </row>
    <row r="37" spans="1:8" ht="12.75" customHeight="1">
      <c r="A37" s="16"/>
      <c r="B37" s="17"/>
      <c r="C37" s="48"/>
      <c r="D37" s="13"/>
      <c r="F37" t="str">
        <v/>
      </c>
      <c r="G37" s="1"/>
      <c r="H37" s="1"/>
    </row>
    <row r="38" spans="1:8" ht="12.75" customHeight="1" thickBot="1">
      <c r="A38" s="26"/>
      <c r="B38" s="18"/>
      <c r="C38" s="48"/>
      <c r="D38" s="14"/>
      <c r="F38" t="str">
        <v/>
      </c>
      <c r="G38" s="1"/>
      <c r="H38" s="1"/>
    </row>
    <row r="39" spans="1:8" ht="12.75" customHeight="1" thickTop="1">
      <c r="A39" s="50" t="s">
        <v>13</v>
      </c>
      <c r="B39" s="37"/>
      <c r="C39" s="40">
        <v>80</v>
      </c>
      <c r="D39" s="51">
        <f>SUM(D33:D38)</f>
        <v>0</v>
      </c>
      <c r="E39" s="52" t="s">
        <v>30</v>
      </c>
      <c r="F39" t="str">
        <v/>
      </c>
      <c r="G39" s="1"/>
      <c r="H39" s="1"/>
    </row>
    <row r="40" spans="1:8" ht="12.75" customHeight="1">
      <c r="A40" s="41"/>
      <c r="B40" s="42"/>
      <c r="C40" s="43"/>
      <c r="D40" s="43"/>
      <c r="F40" t="str">
        <v/>
      </c>
      <c r="G40" s="1"/>
      <c r="H40" s="1"/>
    </row>
    <row r="41" spans="1:8" ht="12.75" customHeight="1" thickBot="1">
      <c r="A41" s="49" t="s">
        <v>21</v>
      </c>
      <c r="B41" s="45" t="s">
        <v>12</v>
      </c>
      <c r="C41" s="46"/>
      <c r="D41" s="47" t="s">
        <v>29</v>
      </c>
      <c r="F41" t="str">
        <v/>
      </c>
      <c r="G41" s="1"/>
      <c r="H41" s="1"/>
    </row>
    <row r="42" spans="1:8" ht="12.75" customHeight="1" thickTop="1">
      <c r="A42" s="19"/>
      <c r="B42" s="20"/>
      <c r="C42" s="53"/>
      <c r="D42" s="9"/>
      <c r="F42" t="str">
        <v/>
      </c>
      <c r="G42" s="1"/>
      <c r="H42" s="1"/>
    </row>
    <row r="43" spans="1:8" ht="12.75" customHeight="1">
      <c r="A43" s="21"/>
      <c r="B43" s="22"/>
      <c r="C43" s="54"/>
      <c r="D43" s="10"/>
      <c r="F43" s="1" t="str">
        <v/>
      </c>
      <c r="G43" s="1"/>
      <c r="H43" s="1"/>
    </row>
    <row r="44" spans="1:8" ht="12.75" customHeight="1">
      <c r="A44" s="21"/>
      <c r="B44" s="22"/>
      <c r="C44" s="54"/>
      <c r="D44" s="10"/>
      <c r="F44" s="1" t="str">
        <v/>
      </c>
      <c r="G44" s="1"/>
      <c r="H44" s="1"/>
    </row>
    <row r="45" spans="1:8" ht="12.75" customHeight="1">
      <c r="A45" s="21"/>
      <c r="B45" s="22"/>
      <c r="C45" s="54"/>
      <c r="D45" s="10"/>
      <c r="F45" s="1" t="str">
        <v/>
      </c>
      <c r="G45" s="1"/>
      <c r="H45" s="1"/>
    </row>
    <row r="46" spans="1:8" ht="12.75" customHeight="1" thickBot="1">
      <c r="A46" s="27"/>
      <c r="B46" s="23"/>
      <c r="C46" s="54"/>
      <c r="D46" s="11"/>
      <c r="F46" s="1" t="str">
        <v/>
      </c>
      <c r="G46" s="1"/>
      <c r="H46" s="1"/>
    </row>
    <row r="47" spans="1:8" ht="12.75" customHeight="1" thickTop="1">
      <c r="A47" s="50" t="s">
        <v>13</v>
      </c>
      <c r="B47" s="37"/>
      <c r="C47" s="40">
        <v>100</v>
      </c>
      <c r="D47" s="51">
        <f>SUM(D42:D46)</f>
        <v>0</v>
      </c>
      <c r="F47" s="1"/>
      <c r="G47" s="1"/>
      <c r="H47" s="1"/>
    </row>
    <row r="48" spans="1:8" ht="12.75" customHeight="1">
      <c r="F48" s="1"/>
      <c r="G48" s="1"/>
      <c r="H48" s="1"/>
    </row>
    <row r="49" spans="1:8" ht="12.75" customHeight="1">
      <c r="A49" s="33"/>
      <c r="B49" s="33"/>
      <c r="C49" s="32" t="s">
        <v>8</v>
      </c>
      <c r="D49" s="32" t="s">
        <v>9</v>
      </c>
      <c r="F49" s="1"/>
      <c r="G49" s="1"/>
      <c r="H49" s="1"/>
    </row>
    <row r="50" spans="1:8" ht="12.75" customHeight="1">
      <c r="A50" s="55" t="s">
        <v>14</v>
      </c>
      <c r="B50" s="55"/>
      <c r="C50" s="56">
        <v>404</v>
      </c>
      <c r="D50" s="56" t="e">
        <f>+SUM(D12+D30+D39+D47)</f>
        <v>#VALUE!</v>
      </c>
      <c r="F50" s="1"/>
      <c r="G50" s="1"/>
      <c r="H50" s="1"/>
    </row>
    <row r="51" spans="1:8" ht="12.75" customHeight="1">
      <c r="F51" s="1"/>
      <c r="G51" s="1"/>
      <c r="H51" s="1"/>
    </row>
    <row r="52" spans="1:8" ht="12.75" customHeight="1">
      <c r="F52" s="1"/>
      <c r="G52" s="1"/>
      <c r="H52" s="1"/>
    </row>
    <row r="53" spans="1:8" ht="12.75" customHeight="1">
      <c r="F53" s="1"/>
      <c r="G53" s="1"/>
      <c r="H53" s="1"/>
    </row>
    <row r="54" spans="1:8" ht="12.75" customHeight="1">
      <c r="A54" s="1"/>
      <c r="B54" s="1"/>
      <c r="C54" s="1"/>
      <c r="D54" s="1"/>
      <c r="E54" s="1"/>
      <c r="F54" s="1"/>
      <c r="G54" s="1"/>
      <c r="H54" s="1"/>
    </row>
    <row r="55" spans="1:8" ht="12.75" customHeight="1">
      <c r="A55" s="1"/>
      <c r="B55" s="1"/>
      <c r="C55" s="1"/>
      <c r="D55" s="1"/>
      <c r="E55" s="1"/>
      <c r="F55" s="1"/>
      <c r="G55" s="1"/>
      <c r="H55" s="1"/>
    </row>
    <row r="56" spans="1:8" ht="12.75" customHeight="1">
      <c r="A56" s="1"/>
      <c r="B56" s="1"/>
      <c r="C56" s="1"/>
      <c r="D56" s="1"/>
      <c r="E56" s="1"/>
      <c r="F56" s="1"/>
      <c r="G56" s="1"/>
      <c r="H56" s="1"/>
    </row>
    <row r="57" spans="1:8" ht="12.75" customHeight="1">
      <c r="A57" s="1"/>
      <c r="B57" s="1"/>
      <c r="C57" s="1"/>
      <c r="D57" s="1"/>
      <c r="E57" s="1"/>
      <c r="F57" s="1"/>
      <c r="G57" s="1"/>
      <c r="H57" s="1"/>
    </row>
    <row r="58" spans="1:8" ht="12.75" customHeight="1"/>
    <row r="59" spans="1:8" ht="12.75" customHeight="1"/>
    <row r="60" spans="1:8" ht="12.75" customHeight="1"/>
    <row r="61" spans="1:8" ht="12.75" customHeight="1"/>
    <row r="62" spans="1:8" ht="12.75" customHeight="1"/>
    <row r="63" spans="1:8" ht="12.75" customHeight="1"/>
    <row r="64" spans="1:8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</sheetData>
  <sheetProtection algorithmName="SHA-512" hashValue="dAp2Uwt9WVeXnfS4NJa9bmfnUMPy7uedrdQjBrA9++84sH9E9TET63nffEIbOjfkUXAb6PiuSyC94QFcfRfEZQ==" saltValue="2KXDuiQoa/FFQkUI9XINNg==" spinCount="100000" sheet="1" objects="1" scenarios="1" selectLockedCells="1"/>
  <conditionalFormatting sqref="D9">
    <cfRule type="cellIs" dxfId="30" priority="23" operator="lessThan">
      <formula>$C$9</formula>
    </cfRule>
    <cfRule type="cellIs" dxfId="29" priority="24" operator="greaterThanOrEqual">
      <formula>$C$9</formula>
    </cfRule>
  </conditionalFormatting>
  <conditionalFormatting sqref="D10">
    <cfRule type="cellIs" dxfId="28" priority="21" operator="equal">
      <formula>$C$10</formula>
    </cfRule>
    <cfRule type="cellIs" dxfId="27" priority="22" operator="lessThan">
      <formula>$C$10</formula>
    </cfRule>
  </conditionalFormatting>
  <conditionalFormatting sqref="D11">
    <cfRule type="cellIs" dxfId="26" priority="19" operator="equal">
      <formula>$C$11</formula>
    </cfRule>
    <cfRule type="cellIs" dxfId="25" priority="20" operator="lessThan">
      <formula>$C$11</formula>
    </cfRule>
  </conditionalFormatting>
  <conditionalFormatting sqref="D12">
    <cfRule type="cellIs" dxfId="24" priority="17" operator="greaterThanOrEqual">
      <formula>$C$12</formula>
    </cfRule>
    <cfRule type="cellIs" dxfId="23" priority="18" operator="lessThan">
      <formula>$C$12</formula>
    </cfRule>
    <cfRule type="expression" dxfId="22" priority="25">
      <formula>"'=D7&lt;C7'"</formula>
    </cfRule>
  </conditionalFormatting>
  <conditionalFormatting sqref="D30">
    <cfRule type="cellIs" dxfId="21" priority="15" operator="greaterThanOrEqual">
      <formula>$C$30</formula>
    </cfRule>
    <cfRule type="cellIs" dxfId="20" priority="16" operator="lessThan">
      <formula>$C$30</formula>
    </cfRule>
  </conditionalFormatting>
  <conditionalFormatting sqref="D50">
    <cfRule type="cellIs" dxfId="19" priority="13" operator="greaterThanOrEqual">
      <formula>$C$50</formula>
    </cfRule>
    <cfRule type="cellIs" dxfId="18" priority="14" operator="lessThan">
      <formula>$C$50</formula>
    </cfRule>
  </conditionalFormatting>
  <conditionalFormatting sqref="D39:E39">
    <cfRule type="expression" dxfId="17" priority="1">
      <formula>OR(AND($B$4="yes", $D$30&lt;80), AND($B$4="no",$D$30+$D$39&lt;160))</formula>
    </cfRule>
    <cfRule type="expression" dxfId="16" priority="11">
      <formula>OR(($D$30 + $D$39 &gt;= 160), (AND($B$4 = "yes", $D$30 &gt;= 80)))</formula>
    </cfRule>
  </conditionalFormatting>
  <conditionalFormatting sqref="F33">
    <cfRule type="expression" dxfId="15" priority="8">
      <formula>"IF(ISNUMBER(SEARCH(""scientific integrity""; A33)))"</formula>
    </cfRule>
  </conditionalFormatting>
  <dataValidations count="1">
    <dataValidation type="list" allowBlank="1" showInputMessage="1" showErrorMessage="1" sqref="B4" xr:uid="{330CCF8E-1BF5-A44D-94E2-F86C17FEE9C2}">
      <formula1>"yes,no"</formula1>
    </dataValidation>
  </dataValidations>
  <pageMargins left="0.75" right="0.75" top="1" bottom="1" header="0.5" footer="0.5"/>
  <pageSetup paperSize="9" orientation="portrait" verticalDpi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2C8B8-BD87-1849-8D51-67D9837959D6}">
  <dimension ref="A1:H81"/>
  <sheetViews>
    <sheetView zoomScale="133" zoomScaleNormal="110" workbookViewId="0">
      <selection activeCell="B4" sqref="B4"/>
    </sheetView>
  </sheetViews>
  <sheetFormatPr baseColWidth="10" defaultColWidth="8.83203125" defaultRowHeight="13"/>
  <cols>
    <col min="1" max="1" width="68.1640625" customWidth="1"/>
    <col min="2" max="2" width="6.5" customWidth="1"/>
    <col min="3" max="3" width="9.6640625" customWidth="1"/>
    <col min="4" max="4" width="8.5" customWidth="1"/>
    <col min="5" max="5" width="22.5" customWidth="1"/>
  </cols>
  <sheetData>
    <row r="1" spans="1:8">
      <c r="A1" s="32" t="s">
        <v>27</v>
      </c>
      <c r="B1" s="33"/>
      <c r="C1" s="32"/>
      <c r="G1" s="1"/>
      <c r="H1" s="1"/>
    </row>
    <row r="2" spans="1:8" ht="14" thickBot="1">
      <c r="A2" s="32"/>
      <c r="B2" s="33"/>
      <c r="C2" s="34"/>
      <c r="G2" s="1"/>
      <c r="H2" s="1"/>
    </row>
    <row r="3" spans="1:8" ht="15" thickTop="1" thickBot="1">
      <c r="A3" s="81" t="s">
        <v>40</v>
      </c>
      <c r="B3" s="82" t="s">
        <v>48</v>
      </c>
      <c r="C3" s="71" t="s">
        <v>41</v>
      </c>
      <c r="E3" s="52" t="s">
        <v>49</v>
      </c>
      <c r="G3" s="1"/>
      <c r="H3" s="1"/>
    </row>
    <row r="4" spans="1:8" ht="15" thickTop="1" thickBot="1">
      <c r="A4" s="83" t="s">
        <v>88</v>
      </c>
      <c r="B4" s="84" t="s">
        <v>89</v>
      </c>
      <c r="C4" s="2"/>
      <c r="G4" s="1"/>
      <c r="H4" s="1"/>
    </row>
    <row r="5" spans="1:8" ht="14" thickTop="1">
      <c r="A5" s="2"/>
      <c r="C5" s="2"/>
      <c r="G5" s="1"/>
      <c r="H5" s="1"/>
    </row>
    <row r="6" spans="1:8">
      <c r="A6" s="32"/>
      <c r="B6" s="33"/>
      <c r="C6" s="32" t="s">
        <v>44</v>
      </c>
      <c r="D6" s="33"/>
      <c r="G6" s="1"/>
      <c r="H6" s="1"/>
    </row>
    <row r="7" spans="1:8" ht="12.75" customHeight="1">
      <c r="A7" s="33"/>
      <c r="B7" s="32"/>
      <c r="C7" s="32" t="s">
        <v>8</v>
      </c>
      <c r="D7" s="32" t="s">
        <v>9</v>
      </c>
      <c r="G7" s="1"/>
      <c r="H7" s="1"/>
    </row>
    <row r="8" spans="1:8" ht="12.75" customHeight="1" thickBot="1">
      <c r="A8" s="33"/>
      <c r="B8" s="57" t="s">
        <v>90</v>
      </c>
      <c r="C8" s="40" t="s">
        <v>0</v>
      </c>
      <c r="D8" s="57" t="s">
        <v>0</v>
      </c>
      <c r="E8" s="52" t="s">
        <v>91</v>
      </c>
      <c r="G8" s="1"/>
      <c r="H8" s="1"/>
    </row>
    <row r="9" spans="1:8" ht="12.75" customHeight="1" thickTop="1">
      <c r="A9" s="61" t="s">
        <v>10</v>
      </c>
      <c r="B9" s="12"/>
      <c r="C9" s="66">
        <v>75</v>
      </c>
      <c r="D9" s="9">
        <v>0</v>
      </c>
      <c r="G9" s="1"/>
      <c r="H9" s="1"/>
    </row>
    <row r="10" spans="1:8" ht="12.75" customHeight="1">
      <c r="A10" s="61" t="s">
        <v>6</v>
      </c>
      <c r="B10" s="13"/>
      <c r="C10" s="66">
        <v>15</v>
      </c>
      <c r="D10" s="10">
        <v>0</v>
      </c>
      <c r="G10" s="1"/>
      <c r="H10" s="1"/>
    </row>
    <row r="11" spans="1:8" ht="12.75" customHeight="1" thickBot="1">
      <c r="A11" s="61" t="s">
        <v>11</v>
      </c>
      <c r="B11" s="14"/>
      <c r="C11" s="66">
        <v>24</v>
      </c>
      <c r="D11" s="11">
        <v>0</v>
      </c>
      <c r="G11" s="1"/>
      <c r="H11" s="1"/>
    </row>
    <row r="12" spans="1:8" ht="12.75" customHeight="1" thickTop="1">
      <c r="A12" s="32" t="s">
        <v>7</v>
      </c>
      <c r="B12" s="60"/>
      <c r="C12" s="58">
        <f>SUM(C9:C11)</f>
        <v>114</v>
      </c>
      <c r="D12" s="60">
        <f>SUM(D9:D11)</f>
        <v>0</v>
      </c>
      <c r="G12" s="1"/>
      <c r="H12" s="1"/>
    </row>
    <row r="13" spans="1:8" ht="12.75" customHeight="1">
      <c r="B13" s="31"/>
      <c r="C13" s="31"/>
      <c r="D13" s="31"/>
      <c r="G13" s="1"/>
      <c r="H13" s="1"/>
    </row>
    <row r="14" spans="1:8" ht="12.75" customHeight="1" thickBot="1">
      <c r="A14" s="35" t="s">
        <v>19</v>
      </c>
      <c r="B14" s="45" t="s">
        <v>12</v>
      </c>
      <c r="C14" s="59" t="s">
        <v>28</v>
      </c>
      <c r="D14" s="47" t="s">
        <v>29</v>
      </c>
      <c r="G14" s="1"/>
      <c r="H14" s="1"/>
    </row>
    <row r="15" spans="1:8" ht="12.75" customHeight="1" thickTop="1">
      <c r="A15" s="61" t="s">
        <v>2</v>
      </c>
      <c r="B15" s="12"/>
      <c r="C15" s="66">
        <v>32</v>
      </c>
      <c r="D15" s="12"/>
      <c r="G15" s="1"/>
      <c r="H15" s="1"/>
    </row>
    <row r="16" spans="1:8" ht="12.75" customHeight="1">
      <c r="A16" s="61" t="s">
        <v>15</v>
      </c>
      <c r="B16" s="13"/>
      <c r="C16" s="66">
        <v>40</v>
      </c>
      <c r="D16" s="13"/>
      <c r="G16" s="1"/>
      <c r="H16" s="1"/>
    </row>
    <row r="17" spans="1:8" ht="12.75" customHeight="1">
      <c r="A17" s="61" t="s">
        <v>1</v>
      </c>
      <c r="B17" s="13"/>
      <c r="C17" s="66">
        <v>40</v>
      </c>
      <c r="D17" s="13"/>
      <c r="G17" s="1"/>
      <c r="H17" s="1"/>
    </row>
    <row r="18" spans="1:8" ht="12.75" customHeight="1">
      <c r="A18" s="61" t="s">
        <v>5</v>
      </c>
      <c r="B18" s="13"/>
      <c r="C18" s="66">
        <v>40</v>
      </c>
      <c r="D18" s="13"/>
      <c r="H18" s="1"/>
    </row>
    <row r="19" spans="1:8" ht="12.75" customHeight="1">
      <c r="A19" s="61" t="s">
        <v>3</v>
      </c>
      <c r="B19" s="13"/>
      <c r="C19" s="66">
        <v>50</v>
      </c>
      <c r="D19" s="13"/>
      <c r="G19" s="1"/>
      <c r="H19" s="1"/>
    </row>
    <row r="20" spans="1:8" ht="12.75" customHeight="1">
      <c r="A20" s="62" t="s">
        <v>25</v>
      </c>
      <c r="B20" s="13"/>
      <c r="C20" s="66">
        <v>40</v>
      </c>
      <c r="D20" s="13"/>
      <c r="G20" s="1"/>
      <c r="H20" s="1"/>
    </row>
    <row r="21" spans="1:8" ht="12.75" customHeight="1">
      <c r="A21" s="61" t="s">
        <v>4</v>
      </c>
      <c r="B21" s="13"/>
      <c r="C21" s="66">
        <v>40</v>
      </c>
      <c r="D21" s="13"/>
      <c r="G21" s="1"/>
      <c r="H21" s="1"/>
    </row>
    <row r="22" spans="1:8" ht="12.75" customHeight="1">
      <c r="A22" s="61" t="s">
        <v>16</v>
      </c>
      <c r="B22" s="13"/>
      <c r="C22" s="66">
        <v>50</v>
      </c>
      <c r="D22" s="13"/>
      <c r="G22" s="1"/>
      <c r="H22" s="1"/>
    </row>
    <row r="23" spans="1:8" ht="12.75" customHeight="1">
      <c r="A23" s="61" t="s">
        <v>23</v>
      </c>
      <c r="B23" s="13"/>
      <c r="C23" s="66">
        <v>40</v>
      </c>
      <c r="D23" s="13"/>
      <c r="G23" s="1"/>
      <c r="H23" s="1"/>
    </row>
    <row r="24" spans="1:8" ht="12.75" customHeight="1">
      <c r="A24" s="62" t="s">
        <v>26</v>
      </c>
      <c r="B24" s="13"/>
      <c r="C24" s="66">
        <v>20</v>
      </c>
      <c r="D24" s="13"/>
      <c r="G24" s="1"/>
      <c r="H24" s="1"/>
    </row>
    <row r="25" spans="1:8" ht="12.75" customHeight="1">
      <c r="A25" s="63" t="s">
        <v>17</v>
      </c>
      <c r="B25" s="13"/>
      <c r="C25" s="66">
        <v>42</v>
      </c>
      <c r="D25" s="13"/>
      <c r="G25" s="1"/>
      <c r="H25" s="1"/>
    </row>
    <row r="26" spans="1:8" ht="12.75" customHeight="1">
      <c r="A26" s="63" t="s">
        <v>24</v>
      </c>
      <c r="B26" s="13"/>
      <c r="C26" s="66">
        <v>8</v>
      </c>
      <c r="D26" s="13"/>
      <c r="G26" s="1"/>
      <c r="H26" s="1"/>
    </row>
    <row r="27" spans="1:8" ht="12.75" customHeight="1" thickBot="1">
      <c r="A27" s="64" t="s">
        <v>22</v>
      </c>
      <c r="B27" s="69"/>
      <c r="C27" s="67">
        <v>3</v>
      </c>
      <c r="D27" s="25"/>
      <c r="G27" s="1"/>
      <c r="H27" s="1"/>
    </row>
    <row r="28" spans="1:8" ht="12.75" customHeight="1" thickBot="1">
      <c r="A28" s="65" t="s">
        <v>42</v>
      </c>
      <c r="B28" s="70"/>
      <c r="C28" s="68"/>
      <c r="D28" s="24"/>
      <c r="G28" s="1"/>
      <c r="H28" s="1"/>
    </row>
    <row r="29" spans="1:8" ht="12.75" customHeight="1">
      <c r="A29" s="36" t="s">
        <v>43</v>
      </c>
      <c r="B29" s="37"/>
      <c r="C29" s="37"/>
      <c r="D29" s="37" t="e">
        <f>'Covid Comp tool'!G3</f>
        <v>#VALUE!</v>
      </c>
      <c r="G29" s="1"/>
      <c r="H29" s="1"/>
    </row>
    <row r="30" spans="1:8" ht="12.75" customHeight="1">
      <c r="A30" s="38" t="s">
        <v>13</v>
      </c>
      <c r="B30" s="39"/>
      <c r="C30" s="40">
        <v>80</v>
      </c>
      <c r="D30" s="40" t="e">
        <f>SUM(D15:D29)</f>
        <v>#VALUE!</v>
      </c>
      <c r="E30" s="52"/>
      <c r="G30" s="1"/>
      <c r="H30" s="1"/>
    </row>
    <row r="31" spans="1:8" ht="12.75" customHeight="1">
      <c r="A31" s="41"/>
      <c r="B31" s="42"/>
      <c r="C31" s="43"/>
      <c r="D31" s="43"/>
      <c r="G31" s="1"/>
      <c r="H31" s="1"/>
    </row>
    <row r="32" spans="1:8" ht="12.75" customHeight="1" thickBot="1">
      <c r="A32" s="44" t="s">
        <v>20</v>
      </c>
      <c r="B32" s="45" t="s">
        <v>12</v>
      </c>
      <c r="C32" s="46"/>
      <c r="D32" s="47" t="s">
        <v>29</v>
      </c>
      <c r="G32" s="1"/>
      <c r="H32" s="1"/>
    </row>
    <row r="33" spans="1:8" ht="12.75" customHeight="1" thickTop="1">
      <c r="A33" s="15"/>
      <c r="B33" s="28"/>
      <c r="C33" s="48"/>
      <c r="D33" s="12"/>
      <c r="G33" s="1"/>
      <c r="H33" s="1"/>
    </row>
    <row r="34" spans="1:8" ht="12.75" customHeight="1">
      <c r="A34" s="16"/>
      <c r="B34" s="17"/>
      <c r="C34" s="48"/>
      <c r="D34" s="13"/>
      <c r="G34" s="1"/>
      <c r="H34" s="1"/>
    </row>
    <row r="35" spans="1:8" ht="12.75" customHeight="1">
      <c r="A35" s="16"/>
      <c r="B35" s="22"/>
      <c r="C35" s="48"/>
      <c r="D35" s="13"/>
      <c r="G35" s="1"/>
      <c r="H35" s="1"/>
    </row>
    <row r="36" spans="1:8" ht="12.75" customHeight="1">
      <c r="A36" s="16"/>
      <c r="B36" s="17"/>
      <c r="C36" s="48"/>
      <c r="D36" s="13"/>
      <c r="G36" s="1"/>
      <c r="H36" s="1"/>
    </row>
    <row r="37" spans="1:8" ht="12.75" customHeight="1">
      <c r="A37" s="16"/>
      <c r="B37" s="17"/>
      <c r="C37" s="48"/>
      <c r="D37" s="13"/>
      <c r="G37" s="1"/>
      <c r="H37" s="1"/>
    </row>
    <row r="38" spans="1:8" ht="12.75" customHeight="1" thickBot="1">
      <c r="A38" s="26"/>
      <c r="B38" s="18"/>
      <c r="C38" s="48"/>
      <c r="D38" s="14"/>
      <c r="G38" s="1"/>
      <c r="H38" s="1"/>
    </row>
    <row r="39" spans="1:8" ht="12.75" customHeight="1" thickTop="1">
      <c r="A39" s="50" t="s">
        <v>13</v>
      </c>
      <c r="B39" s="37"/>
      <c r="C39" s="40">
        <v>80</v>
      </c>
      <c r="D39" s="51">
        <f>SUM(D33:D38)</f>
        <v>0</v>
      </c>
      <c r="E39" s="52" t="s">
        <v>30</v>
      </c>
      <c r="G39" s="1"/>
      <c r="H39" s="1"/>
    </row>
    <row r="40" spans="1:8" ht="12.75" customHeight="1">
      <c r="A40" s="41"/>
      <c r="B40" s="42"/>
      <c r="C40" s="43"/>
      <c r="D40" s="43"/>
      <c r="G40" s="1"/>
      <c r="H40" s="1"/>
    </row>
    <row r="41" spans="1:8" ht="12.75" customHeight="1" thickBot="1">
      <c r="A41" s="49" t="s">
        <v>21</v>
      </c>
      <c r="B41" s="45" t="s">
        <v>12</v>
      </c>
      <c r="C41" s="46"/>
      <c r="D41" s="47" t="s">
        <v>29</v>
      </c>
      <c r="G41" s="1"/>
      <c r="H41" s="1"/>
    </row>
    <row r="42" spans="1:8" ht="12.75" customHeight="1" thickTop="1">
      <c r="A42" s="19"/>
      <c r="B42" s="20"/>
      <c r="C42" s="53"/>
      <c r="D42" s="9"/>
      <c r="G42" s="1"/>
      <c r="H42" s="1"/>
    </row>
    <row r="43" spans="1:8" ht="12.75" customHeight="1">
      <c r="A43" s="21"/>
      <c r="B43" s="22"/>
      <c r="C43" s="54"/>
      <c r="D43" s="10"/>
      <c r="F43" s="1"/>
      <c r="G43" s="1"/>
      <c r="H43" s="1"/>
    </row>
    <row r="44" spans="1:8" ht="12.75" customHeight="1">
      <c r="A44" s="21"/>
      <c r="B44" s="22"/>
      <c r="C44" s="54"/>
      <c r="D44" s="10"/>
      <c r="F44" s="1"/>
      <c r="G44" s="1"/>
      <c r="H44" s="1"/>
    </row>
    <row r="45" spans="1:8" ht="12.75" customHeight="1">
      <c r="A45" s="21"/>
      <c r="B45" s="22"/>
      <c r="C45" s="54"/>
      <c r="D45" s="10"/>
      <c r="F45" s="1"/>
      <c r="G45" s="1"/>
      <c r="H45" s="1"/>
    </row>
    <row r="46" spans="1:8" ht="12.75" customHeight="1" thickBot="1">
      <c r="A46" s="27"/>
      <c r="B46" s="23"/>
      <c r="C46" s="54"/>
      <c r="D46" s="11"/>
      <c r="F46" s="1"/>
      <c r="G46" s="1"/>
      <c r="H46" s="1"/>
    </row>
    <row r="47" spans="1:8" ht="12.75" customHeight="1" thickTop="1">
      <c r="A47" s="50" t="s">
        <v>13</v>
      </c>
      <c r="B47" s="37"/>
      <c r="C47" s="40">
        <v>100</v>
      </c>
      <c r="D47" s="51">
        <f>SUM(D42:D46)</f>
        <v>0</v>
      </c>
      <c r="F47" s="1"/>
      <c r="G47" s="1"/>
      <c r="H47" s="1"/>
    </row>
    <row r="48" spans="1:8" ht="12.75" customHeight="1">
      <c r="F48" s="1"/>
      <c r="G48" s="1"/>
      <c r="H48" s="1"/>
    </row>
    <row r="49" spans="1:8" ht="12.75" customHeight="1">
      <c r="A49" s="33"/>
      <c r="B49" s="33"/>
      <c r="C49" s="32" t="s">
        <v>8</v>
      </c>
      <c r="D49" s="32" t="s">
        <v>9</v>
      </c>
      <c r="F49" s="1"/>
      <c r="G49" s="1"/>
      <c r="H49" s="1"/>
    </row>
    <row r="50" spans="1:8" ht="12.75" customHeight="1">
      <c r="A50" s="55" t="s">
        <v>14</v>
      </c>
      <c r="B50" s="55"/>
      <c r="C50" s="56">
        <v>374</v>
      </c>
      <c r="D50" s="56" t="e">
        <f>+SUM(D12+D30+D39+D47)</f>
        <v>#VALUE!</v>
      </c>
      <c r="F50" s="1"/>
      <c r="G50" s="1"/>
      <c r="H50" s="1"/>
    </row>
    <row r="51" spans="1:8" ht="12.75" customHeight="1">
      <c r="F51" s="1"/>
      <c r="G51" s="1"/>
      <c r="H51" s="1"/>
    </row>
    <row r="52" spans="1:8" ht="12.75" customHeight="1">
      <c r="F52" s="1"/>
      <c r="G52" s="1"/>
      <c r="H52" s="1"/>
    </row>
    <row r="53" spans="1:8" ht="12.75" customHeight="1">
      <c r="F53" s="1"/>
      <c r="G53" s="1"/>
      <c r="H53" s="1"/>
    </row>
    <row r="54" spans="1:8" ht="12.75" customHeight="1">
      <c r="A54" s="1"/>
      <c r="B54" s="1"/>
      <c r="C54" s="1"/>
      <c r="D54" s="1"/>
      <c r="E54" s="1"/>
      <c r="F54" s="1"/>
      <c r="G54" s="1"/>
      <c r="H54" s="1"/>
    </row>
    <row r="55" spans="1:8" ht="12.75" customHeight="1">
      <c r="A55" s="1"/>
      <c r="B55" s="1"/>
      <c r="C55" s="1"/>
      <c r="D55" s="1"/>
      <c r="E55" s="1"/>
      <c r="F55" s="1"/>
      <c r="G55" s="1"/>
      <c r="H55" s="1"/>
    </row>
    <row r="56" spans="1:8" ht="12.75" customHeight="1">
      <c r="A56" s="1"/>
      <c r="B56" s="1"/>
      <c r="C56" s="1"/>
      <c r="D56" s="1"/>
      <c r="E56" s="1"/>
      <c r="F56" s="1"/>
      <c r="G56" s="1"/>
      <c r="H56" s="1"/>
    </row>
    <row r="57" spans="1:8" ht="12.75" customHeight="1">
      <c r="A57" s="1"/>
      <c r="B57" s="1"/>
      <c r="C57" s="1"/>
      <c r="D57" s="1"/>
      <c r="E57" s="1"/>
      <c r="F57" s="1"/>
      <c r="G57" s="1"/>
      <c r="H57" s="1"/>
    </row>
    <row r="58" spans="1:8" ht="12.75" customHeight="1"/>
    <row r="59" spans="1:8" ht="12.75" customHeight="1"/>
    <row r="60" spans="1:8" ht="12.75" customHeight="1"/>
    <row r="61" spans="1:8" ht="12.75" customHeight="1"/>
    <row r="62" spans="1:8" ht="12.75" customHeight="1"/>
    <row r="63" spans="1:8" ht="12.75" customHeight="1"/>
    <row r="64" spans="1:8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</sheetData>
  <sheetProtection algorithmName="SHA-512" hashValue="6T5B+DSfdVxXJ5i54lk06hLhIjUJ2GhxKD59fJX9K9n8eWHsDrqEiLUKFzxs98lF8QKleMsrToBr3KSkowF0vw==" saltValue="6xAZCijOXnAG1HEXaVzP7w==" spinCount="100000" sheet="1" objects="1" scenarios="1" selectLockedCells="1"/>
  <conditionalFormatting sqref="D9">
    <cfRule type="cellIs" dxfId="14" priority="16" operator="lessThan">
      <formula>$C$9</formula>
    </cfRule>
    <cfRule type="cellIs" dxfId="13" priority="17" operator="greaterThanOrEqual">
      <formula>$C$9</formula>
    </cfRule>
  </conditionalFormatting>
  <conditionalFormatting sqref="D10">
    <cfRule type="cellIs" dxfId="12" priority="14" operator="equal">
      <formula>$C$10</formula>
    </cfRule>
    <cfRule type="cellIs" dxfId="11" priority="15" operator="lessThan">
      <formula>$C$10</formula>
    </cfRule>
  </conditionalFormatting>
  <conditionalFormatting sqref="D11">
    <cfRule type="cellIs" dxfId="10" priority="12" operator="equal">
      <formula>$C$11</formula>
    </cfRule>
    <cfRule type="cellIs" dxfId="9" priority="13" operator="lessThan">
      <formula>$C$11</formula>
    </cfRule>
  </conditionalFormatting>
  <conditionalFormatting sqref="D12">
    <cfRule type="cellIs" dxfId="8" priority="10" operator="greaterThanOrEqual">
      <formula>$C$12</formula>
    </cfRule>
    <cfRule type="cellIs" dxfId="7" priority="11" operator="lessThan">
      <formula>$C$12</formula>
    </cfRule>
    <cfRule type="expression" dxfId="6" priority="18">
      <formula>"'=D7&lt;C7'"</formula>
    </cfRule>
  </conditionalFormatting>
  <conditionalFormatting sqref="D30">
    <cfRule type="cellIs" dxfId="5" priority="8" operator="greaterThanOrEqual">
      <formula>$C$30</formula>
    </cfRule>
    <cfRule type="cellIs" dxfId="4" priority="9" operator="lessThan">
      <formula>$C$30</formula>
    </cfRule>
  </conditionalFormatting>
  <conditionalFormatting sqref="D50">
    <cfRule type="cellIs" dxfId="3" priority="6" operator="greaterThanOrEqual">
      <formula>$C$50</formula>
    </cfRule>
    <cfRule type="cellIs" dxfId="2" priority="7" operator="lessThan">
      <formula>$C$50</formula>
    </cfRule>
  </conditionalFormatting>
  <conditionalFormatting sqref="D39:E39">
    <cfRule type="expression" dxfId="1" priority="1">
      <formula>OR(($D$30 + $D$39 &gt;= 160), (AND($B$4 = "yes", $D$30 &gt;= 80)))</formula>
    </cfRule>
    <cfRule type="expression" dxfId="0" priority="2">
      <formula>OR(AND($B$4="yes", $D$30&lt;80), AND($B$4="no",$D$30+$D$39&lt;160))</formula>
    </cfRule>
  </conditionalFormatting>
  <dataValidations count="1">
    <dataValidation type="list" allowBlank="1" showInputMessage="1" showErrorMessage="1" sqref="B4" xr:uid="{89EA11F5-28B6-314F-92D8-D5EA39CB8529}">
      <formula1>"yes,no"</formula1>
    </dataValidation>
  </dataValidations>
  <pageMargins left="0.75" right="0.75" top="1" bottom="1" header="0.5" footer="0.5"/>
  <pageSetup paperSize="9" orientation="portrait" verticalDpi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95EC3-4F08-D142-974D-36B7BE235E37}">
  <dimension ref="A1:B29"/>
  <sheetViews>
    <sheetView workbookViewId="0">
      <selection activeCell="I13" sqref="I13"/>
    </sheetView>
  </sheetViews>
  <sheetFormatPr baseColWidth="10" defaultRowHeight="13"/>
  <cols>
    <col min="1" max="1" width="39.33203125" bestFit="1" customWidth="1"/>
  </cols>
  <sheetData>
    <row r="1" spans="1:2">
      <c r="A1" s="2" t="s">
        <v>45</v>
      </c>
    </row>
    <row r="4" spans="1:2" ht="14">
      <c r="A4" s="29" t="s">
        <v>46</v>
      </c>
      <c r="B4" s="29" t="s">
        <v>47</v>
      </c>
    </row>
    <row r="5" spans="1:2" ht="14">
      <c r="A5" s="30" t="str">
        <f>IF('4yearPhD'!D15&gt;0,'4yearPhD'!A15,"")</f>
        <v/>
      </c>
      <c r="B5" s="30" t="str">
        <f>IF('4yearPhD'!D15&gt;0,'4yearPhD'!B15,"")</f>
        <v/>
      </c>
    </row>
    <row r="6" spans="1:2" ht="14">
      <c r="A6" s="30" t="str">
        <f>IF('4yearPhD'!D16&gt;0,'4yearPhD'!A16,"")</f>
        <v/>
      </c>
      <c r="B6" s="30" t="str">
        <f>IF('4yearPhD'!D16&gt;0,'4yearPhD'!B16,"")</f>
        <v/>
      </c>
    </row>
    <row r="7" spans="1:2" ht="14">
      <c r="A7" s="30" t="str">
        <f>IF('4yearPhD'!D17&gt;0,'4yearPhD'!A17,"")</f>
        <v/>
      </c>
      <c r="B7" s="30" t="str">
        <f>IF('4yearPhD'!D17&gt;0,'4yearPhD'!B17,"")</f>
        <v/>
      </c>
    </row>
    <row r="8" spans="1:2" ht="14">
      <c r="A8" s="30" t="str">
        <f>IF('4yearPhD'!D18&gt;0,'4yearPhD'!A18,"")</f>
        <v/>
      </c>
      <c r="B8" s="30" t="str">
        <f>IF('4yearPhD'!D18&gt;0,'4yearPhD'!B18,"")</f>
        <v/>
      </c>
    </row>
    <row r="9" spans="1:2" ht="14">
      <c r="A9" s="30" t="str">
        <f>IF('4yearPhD'!D19&gt;0,'4yearPhD'!A19,"")</f>
        <v/>
      </c>
      <c r="B9" s="30" t="str">
        <f>IF('4yearPhD'!D19&gt;0,'4yearPhD'!B19,"")</f>
        <v/>
      </c>
    </row>
    <row r="10" spans="1:2" ht="14">
      <c r="A10" s="30" t="str">
        <f>IF('4yearPhD'!D20&gt;0,'4yearPhD'!A20,"")</f>
        <v/>
      </c>
      <c r="B10" s="30" t="str">
        <f>IF('4yearPhD'!D20&gt;0,'4yearPhD'!B20,"")</f>
        <v/>
      </c>
    </row>
    <row r="11" spans="1:2" ht="14">
      <c r="A11" s="30" t="str">
        <f>IF('4yearPhD'!D21&gt;0,'4yearPhD'!A21,"")</f>
        <v/>
      </c>
      <c r="B11" s="30" t="str">
        <f>IF('4yearPhD'!D21&gt;0,'4yearPhD'!B21,"")</f>
        <v/>
      </c>
    </row>
    <row r="12" spans="1:2" ht="14">
      <c r="A12" s="30" t="str">
        <f>IF('4yearPhD'!D22&gt;0,'4yearPhD'!A22,"")</f>
        <v/>
      </c>
      <c r="B12" s="30" t="str">
        <f>IF('4yearPhD'!D22&gt;0,'4yearPhD'!B22,"")</f>
        <v/>
      </c>
    </row>
    <row r="13" spans="1:2" ht="14">
      <c r="A13" s="30" t="str">
        <f>IF('4yearPhD'!D23&gt;0,'4yearPhD'!A23,"")</f>
        <v/>
      </c>
      <c r="B13" s="30" t="str">
        <f>IF('4yearPhD'!D23&gt;0,'4yearPhD'!B23,"")</f>
        <v/>
      </c>
    </row>
    <row r="14" spans="1:2" ht="14">
      <c r="A14" s="30" t="str">
        <f>IF('4yearPhD'!D24&gt;0,'4yearPhD'!A24,"")</f>
        <v/>
      </c>
      <c r="B14" s="30" t="str">
        <f>IF('4yearPhD'!D24&gt;0,'4yearPhD'!B24,"")</f>
        <v/>
      </c>
    </row>
    <row r="15" spans="1:2" ht="14">
      <c r="A15" s="30" t="str">
        <f>IF('4yearPhD'!D25&gt;0,'4yearPhD'!A25,"")</f>
        <v/>
      </c>
      <c r="B15" s="30" t="str">
        <f>IF('4yearPhD'!D25&gt;0,'4yearPhD'!B25,"")</f>
        <v/>
      </c>
    </row>
    <row r="16" spans="1:2" ht="14">
      <c r="A16" s="30" t="str">
        <f>IF('4yearPhD'!D26&gt;0,'4yearPhD'!A26,"")</f>
        <v/>
      </c>
      <c r="B16" s="30" t="str">
        <f>IF('4yearPhD'!D26&gt;0,'4yearPhD'!B26,"")</f>
        <v/>
      </c>
    </row>
    <row r="17" spans="1:2" ht="14">
      <c r="A17" s="30" t="str">
        <f>IF('4yearPhD'!D27&gt;0,'4yearPhD'!A27,"")</f>
        <v/>
      </c>
      <c r="B17" s="30" t="str">
        <f>IF('4yearPhD'!D27&gt;0,'4yearPhD'!B27,"")</f>
        <v/>
      </c>
    </row>
    <row r="18" spans="1:2" ht="14">
      <c r="A18" s="30" t="str">
        <f>IF('4yearPhD'!D28&gt;0,'4yearPhD'!A28,"")</f>
        <v/>
      </c>
      <c r="B18" s="30" t="str">
        <f>IF('4yearPhD'!D28&gt;0,'4yearPhD'!B28,"")</f>
        <v/>
      </c>
    </row>
    <row r="19" spans="1:2" ht="14">
      <c r="A19" s="30" t="str">
        <f>IF('4yearPhD'!D33&gt;0,'4yearPhD'!A33,"")</f>
        <v/>
      </c>
      <c r="B19" s="30" t="str">
        <f>IF('4yearPhD'!D33&gt;0,'4yearPhD'!B33,"")</f>
        <v/>
      </c>
    </row>
    <row r="20" spans="1:2" ht="14">
      <c r="A20" s="30" t="str">
        <f>IF('4yearPhD'!D34&gt;0,'4yearPhD'!A34,"")</f>
        <v/>
      </c>
      <c r="B20" s="30" t="str">
        <f>IF('4yearPhD'!D34&gt;0,'4yearPhD'!B34,"")</f>
        <v/>
      </c>
    </row>
    <row r="21" spans="1:2" ht="14">
      <c r="A21" s="30" t="str">
        <f>IF('4yearPhD'!D35&gt;0,'4yearPhD'!A35,"")</f>
        <v/>
      </c>
      <c r="B21" s="30" t="str">
        <f>IF('4yearPhD'!D35&gt;0,'4yearPhD'!B35,"")</f>
        <v/>
      </c>
    </row>
    <row r="22" spans="1:2" ht="14">
      <c r="A22" s="30" t="str">
        <f>IF('4yearPhD'!D36&gt;0,'4yearPhD'!A36,"")</f>
        <v/>
      </c>
      <c r="B22" s="30" t="str">
        <f>IF('4yearPhD'!D36&gt;0,'4yearPhD'!B36,"")</f>
        <v/>
      </c>
    </row>
    <row r="23" spans="1:2" ht="14">
      <c r="A23" s="30" t="str">
        <f>IF('4yearPhD'!D37&gt;0,'4yearPhD'!A37,"")</f>
        <v/>
      </c>
      <c r="B23" s="30" t="str">
        <f>IF('4yearPhD'!D37&gt;0,'4yearPhD'!B37,"")</f>
        <v/>
      </c>
    </row>
    <row r="24" spans="1:2" ht="14">
      <c r="A24" s="30" t="str">
        <f>IF('4yearPhD'!D38&gt;0,'4yearPhD'!A38,"")</f>
        <v/>
      </c>
      <c r="B24" s="30" t="str">
        <f>IF('4yearPhD'!D38&gt;0,'4yearPhD'!B38,"")</f>
        <v/>
      </c>
    </row>
    <row r="25" spans="1:2" ht="14">
      <c r="A25" s="30" t="str">
        <f>IF('4yearPhD'!D42&gt;0,'4yearPhD'!A42,"")</f>
        <v/>
      </c>
      <c r="B25" s="30" t="str">
        <f>IF('4yearPhD'!D42&gt;0,'4yearPhD'!B42,"")</f>
        <v/>
      </c>
    </row>
    <row r="26" spans="1:2" ht="14">
      <c r="A26" s="30" t="str">
        <f>IF('4yearPhD'!D43&gt;0,'4yearPhD'!A43,"")</f>
        <v/>
      </c>
      <c r="B26" s="30" t="str">
        <f>IF('4yearPhD'!D43&gt;0,'4yearPhD'!B43,"")</f>
        <v/>
      </c>
    </row>
    <row r="27" spans="1:2" ht="14">
      <c r="A27" s="30" t="str">
        <f>IF('4yearPhD'!D44&gt;0,'4yearPhD'!A44,"")</f>
        <v/>
      </c>
      <c r="B27" s="30" t="str">
        <f>IF('4yearPhD'!D44&gt;0,'4yearPhD'!B44,"")</f>
        <v/>
      </c>
    </row>
    <row r="28" spans="1:2" ht="14">
      <c r="A28" s="30" t="str">
        <f>IF('4yearPhD'!D45&gt;0,'4yearPhD'!A45,"")</f>
        <v/>
      </c>
      <c r="B28" s="30" t="str">
        <f>IF('4yearPhD'!D45&gt;0,'4yearPhD'!B45,"")</f>
        <v/>
      </c>
    </row>
    <row r="29" spans="1:2" ht="14">
      <c r="A29" s="30" t="str">
        <f>IF('4yearPhD'!D46&gt;0,'4yearPhD'!A46,"")</f>
        <v/>
      </c>
      <c r="B29" s="30" t="str">
        <f>IF('4yearPhD'!D46&gt;0,'4yearPhD'!B46,"")</f>
        <v/>
      </c>
    </row>
  </sheetData>
  <sheetProtection algorithmName="SHA-512" hashValue="Q0odNpE3yHG8bKIh3Ewlp3v3lcAXNCE/vsLXu4RTiDidgY/+cziN3zdhnSJwe+PGCa1aHwol5WCxWrjNv9Q0bg==" saltValue="8HWblye+xglxgPXU++Kxvg==" spinCount="100000" sheet="1" objects="1" scenarios="1" selectLockedCells="1" selectUnlockedCell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3"/>
  <sheetViews>
    <sheetView tabSelected="1" workbookViewId="0">
      <selection activeCell="M19" sqref="M19"/>
    </sheetView>
  </sheetViews>
  <sheetFormatPr baseColWidth="10" defaultColWidth="8.83203125" defaultRowHeight="13"/>
  <cols>
    <col min="1" max="1" width="14.6640625" bestFit="1" customWidth="1"/>
    <col min="2" max="3" width="12.1640625" bestFit="1" customWidth="1"/>
    <col min="4" max="5" width="11.5" bestFit="1" customWidth="1"/>
    <col min="6" max="7" width="9" bestFit="1" customWidth="1"/>
  </cols>
  <sheetData>
    <row r="1" spans="1:8" ht="16">
      <c r="A1" s="3"/>
      <c r="B1" s="4" t="s">
        <v>33</v>
      </c>
      <c r="C1" s="4" t="s">
        <v>34</v>
      </c>
      <c r="D1" s="4" t="s">
        <v>35</v>
      </c>
      <c r="E1" s="4" t="s">
        <v>36</v>
      </c>
      <c r="F1" s="4" t="s">
        <v>37</v>
      </c>
      <c r="G1" s="4" t="s">
        <v>38</v>
      </c>
      <c r="H1" s="5"/>
    </row>
    <row r="2" spans="1:8" ht="16">
      <c r="A2" s="5" t="s">
        <v>31</v>
      </c>
      <c r="B2" s="6" t="str">
        <f>'4yearPhD'!C3</f>
        <v>dd/mm/yyyy</v>
      </c>
      <c r="C2" s="6" t="e">
        <f>EDATE(B2, 48) - 1</f>
        <v>#VALUE!</v>
      </c>
      <c r="D2" s="7">
        <v>43891</v>
      </c>
      <c r="E2" s="7">
        <v>44620</v>
      </c>
      <c r="F2" s="8" t="e">
        <f>IF(OR(ISBLANK(B2), ISBLANK(C2), B2 &gt; E2, C2 &lt; D2), 0, DATEDIF(MAX(D2, B2), MIN(E2, C2), "m") + (DAY(MIN(E2, C2)) &gt;= DAY(MAX(D2, B2))))</f>
        <v>#VALUE!</v>
      </c>
      <c r="G2" s="5" t="e">
        <f>F2*2</f>
        <v>#VALUE!</v>
      </c>
      <c r="H2" s="5"/>
    </row>
    <row r="3" spans="1:8" ht="16">
      <c r="A3" s="5" t="s">
        <v>32</v>
      </c>
      <c r="B3" s="6" t="str">
        <f>'3yearPhD'!C3</f>
        <v>dd/mm/yyyy</v>
      </c>
      <c r="C3" s="6" t="e">
        <f>EDATE(B3, 36) - 1</f>
        <v>#VALUE!</v>
      </c>
      <c r="D3" s="7">
        <v>43891</v>
      </c>
      <c r="E3" s="7">
        <v>44620</v>
      </c>
      <c r="F3" s="8" t="e">
        <f>IF(OR(ISBLANK(B3), ISBLANK(C3), B3 &gt; E3, C3 &lt; D3), 0, DATEDIF(MAX(D3, B3), MIN(E3, C3), "m") + (DAY(MIN(E3, C3)) &gt;= DAY(MAX(D3, B3))))</f>
        <v>#VALUE!</v>
      </c>
      <c r="G3" s="5" t="e">
        <f>F3*2</f>
        <v>#VALUE!</v>
      </c>
      <c r="H3" s="5"/>
    </row>
  </sheetData>
  <sheetProtection algorithmName="SHA-512" hashValue="3l9Gg8+xpkAEgFI7XMhSfG21zW3g4+Q/ODY5yxzz4e1aRqVaKLDqLZ4bRlGdVKwKYSEVvW2tuUOeY3ATmd3vkw==" saltValue="zN+bJawd0jCLrIpOBB0kMg==" spinCount="100000" sheet="1" objects="1" scenarios="1" selectLockedCells="1" selectUnlockedCells="1"/>
  <phoneticPr fontId="0" type="noConversion"/>
  <pageMargins left="0.75" right="0.75" top="1" bottom="1" header="0.5" footer="0.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26a228e-7872-4276-be00-45176a6306d7" xsi:nil="true"/>
    <lcf76f155ced4ddcb4097134ff3c332f xmlns="aa538740-c453-47da-8796-25ea0002871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9CB6A47921B4F915F47DB9466DA32" ma:contentTypeVersion="15" ma:contentTypeDescription="Create a new document." ma:contentTypeScope="" ma:versionID="1ca2b3fe2d22941bf2815f6b83856ca9">
  <xsd:schema xmlns:xsd="http://www.w3.org/2001/XMLSchema" xmlns:xs="http://www.w3.org/2001/XMLSchema" xmlns:p="http://schemas.microsoft.com/office/2006/metadata/properties" xmlns:ns2="aa538740-c453-47da-8796-25ea0002871a" xmlns:ns3="c26a228e-7872-4276-be00-45176a6306d7" targetNamespace="http://schemas.microsoft.com/office/2006/metadata/properties" ma:root="true" ma:fieldsID="3c8b60a0b80778d5e2786670dca9393c" ns2:_="" ns3:_="">
    <xsd:import namespace="aa538740-c453-47da-8796-25ea0002871a"/>
    <xsd:import namespace="c26a228e-7872-4276-be00-45176a6306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538740-c453-47da-8796-25ea000287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f95a2ead-fb08-4f89-b991-c2b7785951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a228e-7872-4276-be00-45176a6306d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b5524ccf-ce52-42ca-a801-c2bde8197a3a}" ma:internalName="TaxCatchAll" ma:showField="CatchAllData" ma:web="c26a228e-7872-4276-be00-45176a6306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90F12B-44D6-4A31-96B1-C30BCC1CC4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00403D-7399-4195-8C37-3BDCB11F2846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aa538740-c453-47da-8796-25ea0002871a"/>
    <ds:schemaRef ds:uri="http://www.w3.org/XML/1998/namespace"/>
    <ds:schemaRef ds:uri="http://purl.org/dc/dcmitype/"/>
    <ds:schemaRef ds:uri="http://schemas.microsoft.com/office/2006/documentManagement/types"/>
    <ds:schemaRef ds:uri="c26a228e-7872-4276-be00-45176a6306d7"/>
  </ds:schemaRefs>
</ds:datastoreItem>
</file>

<file path=customXml/itemProps3.xml><?xml version="1.0" encoding="utf-8"?>
<ds:datastoreItem xmlns:ds="http://schemas.openxmlformats.org/officeDocument/2006/customXml" ds:itemID="{3090BB34-ED76-4785-A345-722498E6C0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538740-c453-47da-8796-25ea0002871a"/>
    <ds:schemaRef ds:uri="c26a228e-7872-4276-be00-45176a6306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INFO SHEET</vt:lpstr>
      <vt:lpstr>4yearPhD</vt:lpstr>
      <vt:lpstr>3yearPhD</vt:lpstr>
      <vt:lpstr>Courses done</vt:lpstr>
      <vt:lpstr>Covid Comp tool</vt:lpstr>
    </vt:vector>
  </TitlesOfParts>
  <Company>Vrije Universiteit Amsterdam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 Borghols</dc:creator>
  <cp:lastModifiedBy>Hubregtse, K. (Kim)</cp:lastModifiedBy>
  <dcterms:created xsi:type="dcterms:W3CDTF">2007-10-19T13:36:57Z</dcterms:created>
  <dcterms:modified xsi:type="dcterms:W3CDTF">2024-07-31T12:49:44Z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0x0101005BA9CB6A47921B4F915F47DB9466DA32</vt:lpwstr>
  </property>
  <property fmtid="{D5CDD505-2E9C-101B-9397-08002B2CF9AE}" pid="3" name="MediaServiceImageTags">
    <vt:lpwstr/>
  </property>
</Properties>
</file>